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00"/>
  </bookViews>
  <sheets>
    <sheet name="PainelPrincipal" sheetId="1" r:id="rId1"/>
    <sheet name="Orçamento" sheetId="3" r:id="rId2"/>
    <sheet name="Registros" sheetId="2" r:id="rId3"/>
    <sheet name="CONFIGURÇÃ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<sst xmlns="http://schemas.openxmlformats.org/spreadsheetml/2006/main" count="107" uniqueCount="58">
  <si>
    <t>NOME EMPRESA</t>
  </si>
  <si>
    <r>
      <rPr>
        <sz val="11"/>
        <color rgb="FF159F8E"/>
        <rFont val="Calibri"/>
        <charset val="134"/>
        <scheme val="minor"/>
      </rPr>
      <t xml:space="preserve">CNPJ: </t>
    </r>
    <r>
      <rPr>
        <sz val="11"/>
        <color theme="0" tint="-0.35"/>
        <rFont val="Calibri"/>
        <charset val="134"/>
        <scheme val="minor"/>
      </rPr>
      <t>00.000.000/0001-00</t>
    </r>
  </si>
  <si>
    <r>
      <t>DATA ATUALIZAÇÃO:</t>
    </r>
    <r>
      <rPr>
        <sz val="9"/>
        <color theme="1" tint="0.5"/>
        <rFont val="Calibri"/>
        <charset val="134"/>
        <scheme val="minor"/>
      </rPr>
      <t xml:space="preserve"> 26/02/2025 - 10:01</t>
    </r>
  </si>
  <si>
    <t>Posição geral da carteira</t>
  </si>
  <si>
    <t>Conta Bancária</t>
  </si>
  <si>
    <t>Aplicações Financeiras</t>
  </si>
  <si>
    <t>Posição final do caixa considerando todas as movimentações até a data do informadoa nesse relatório. É preciso validar com os extrados bancários e corrigir eventuais diferenças.</t>
  </si>
  <si>
    <t>Demonstrativo de Fluxo de Caixa</t>
  </si>
  <si>
    <t>Receitas e Ganhos</t>
  </si>
  <si>
    <t>meta</t>
  </si>
  <si>
    <t>realizado</t>
  </si>
  <si>
    <t>Despesas e desembolsos</t>
  </si>
  <si>
    <t>VENDA DE PRODUTOS</t>
  </si>
  <si>
    <t>FUNCIONARIOS</t>
  </si>
  <si>
    <t>PRESTAÇÃO DE SERVIÇOS</t>
  </si>
  <si>
    <t>IMPOSTOS</t>
  </si>
  <si>
    <t>DIVIDENDOS RECEBIDOS</t>
  </si>
  <si>
    <t>MERCADORIAS</t>
  </si>
  <si>
    <t>JUROS RECEBIDOS</t>
  </si>
  <si>
    <t>APLICAÇÕES FINANCEIRAS</t>
  </si>
  <si>
    <t>RESGATE DE APLICAÇÕES FINANCEIRAS</t>
  </si>
  <si>
    <t>SERVIÇOS DE TERCEIROS</t>
  </si>
  <si>
    <t>INTERNET</t>
  </si>
  <si>
    <t>LUZ E AGUA</t>
  </si>
  <si>
    <t>OUTROS GASTOS</t>
  </si>
  <si>
    <t>TOTAL ENTRADAS</t>
  </si>
  <si>
    <t>TOTAL SAÍDAS</t>
  </si>
  <si>
    <t>CAIXA GERADO NO PERÍDO</t>
  </si>
  <si>
    <r>
      <t xml:space="preserve">Total gerado considerando todas as entradas e saídas, denominado valor </t>
    </r>
    <r>
      <rPr>
        <i/>
        <sz val="9"/>
        <color theme="1"/>
        <rFont val="Calibri"/>
        <charset val="134"/>
        <scheme val="minor"/>
      </rPr>
      <t xml:space="preserve">NET, </t>
    </r>
    <r>
      <rPr>
        <sz val="9"/>
        <color theme="1"/>
        <rFont val="Calibri"/>
        <charset val="134"/>
        <scheme val="minor"/>
      </rPr>
      <t>que é a soma de todas as entradas subtraídos de todas as saídas.</t>
    </r>
  </si>
  <si>
    <t>CAIXA INICÍO PERÍODO</t>
  </si>
  <si>
    <t>Valor calculado com base nas movimentações anteriores a data do relatório.</t>
  </si>
  <si>
    <t>SALDO FINAL DO CAIXA</t>
  </si>
  <si>
    <t>Posição final do caixa considerando todas as movimentações até a data do informadoa nesse relatório.</t>
  </si>
  <si>
    <t>Orçamento e projeção de caixa</t>
  </si>
  <si>
    <t>Conta</t>
  </si>
  <si>
    <t>TOTAL SAIDAS</t>
  </si>
  <si>
    <t>Projeção de caixa</t>
  </si>
  <si>
    <t>Registros de Entradas e Saídas</t>
  </si>
  <si>
    <t>ID</t>
  </si>
  <si>
    <t>Data</t>
  </si>
  <si>
    <t>Período</t>
  </si>
  <si>
    <t>Tipo</t>
  </si>
  <si>
    <t>Descrição</t>
  </si>
  <si>
    <t>Valor</t>
  </si>
  <si>
    <t>Observação</t>
  </si>
  <si>
    <t>Entrada</t>
  </si>
  <si>
    <t>SALDO INICIAL DE CAIXA</t>
  </si>
  <si>
    <t>VL REF SALDO INICIAL DE CAIXA</t>
  </si>
  <si>
    <t>VL REF RECEBIMENTO NF XXXX</t>
  </si>
  <si>
    <t>Recebimento via PIX</t>
  </si>
  <si>
    <t>Saída</t>
  </si>
  <si>
    <t>VL REF PAGAMENTO IMPOSTO REF XXX</t>
  </si>
  <si>
    <t>Vanda referente a NF 123456</t>
  </si>
  <si>
    <t>VL REF APLICAÇÃO FINANCEIRA NO BANCO XPTO</t>
  </si>
  <si>
    <t>Mudar apenas o Ano para adequar o arquivo para os próximos períodos</t>
  </si>
  <si>
    <t>ANO</t>
  </si>
  <si>
    <t>DATA</t>
  </si>
  <si>
    <t>Nome das contas podem ser alterados, porém é necessário alterar em todas tabelas onde eles aparecem para coincidir a fórmula, o nome precisa ser exato.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</si>
</sst>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d/mm/yyyy;@"/>
    <numFmt numFmtId="181" formatCode="mmmm&quot;/&quot;yyyy"/>
    <numFmt numFmtId="182" formatCode="mmmm"/>
  </numFmts>
  <fonts count="47">
    <font>
      <sz val="10"/>
      <color theme="1"/>
      <name val="Calibri"/>
      <charset val="134"/>
      <scheme val="minor"/>
    </font>
    <font>
      <i/>
      <sz val="12"/>
      <color rgb="FF00B0F0"/>
      <name val="Calibri"/>
      <charset val="134"/>
      <scheme val="minor"/>
    </font>
    <font>
      <i/>
      <sz val="12"/>
      <color theme="1" tint="0.5"/>
      <name val="Calibri"/>
      <charset val="134"/>
      <scheme val="minor"/>
    </font>
    <font>
      <b/>
      <sz val="18"/>
      <color theme="0" tint="-0.35"/>
      <name val="Calibri"/>
      <charset val="134"/>
      <scheme val="minor"/>
    </font>
    <font>
      <sz val="11"/>
      <color rgb="FF159F8E"/>
      <name val="Calibri"/>
      <charset val="134"/>
      <scheme val="minor"/>
    </font>
    <font>
      <b/>
      <sz val="9"/>
      <color theme="1" tint="0.5"/>
      <name val="Calibri"/>
      <charset val="134"/>
      <scheme val="minor"/>
    </font>
    <font>
      <b/>
      <sz val="16"/>
      <color rgb="FF00B0F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color theme="0" tint="-0.5"/>
      <name val="Calibri"/>
      <charset val="134"/>
      <scheme val="minor"/>
    </font>
    <font>
      <b/>
      <sz val="18"/>
      <color rgb="FF00B0F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2"/>
      <color theme="0" tint="-0.5"/>
      <name val="Calibri"/>
      <charset val="134"/>
      <scheme val="minor"/>
    </font>
    <font>
      <b/>
      <sz val="12"/>
      <color theme="0" tint="-0.5"/>
      <name val="Calibri"/>
      <charset val="134"/>
      <scheme val="minor"/>
    </font>
    <font>
      <b/>
      <sz val="12"/>
      <color theme="1" tint="0.5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6"/>
      <color theme="0" tint="-0.25"/>
      <name val="Calibri"/>
      <charset val="134"/>
      <scheme val="minor"/>
    </font>
    <font>
      <i/>
      <sz val="10"/>
      <color theme="0" tint="-0.25"/>
      <name val="Calibri"/>
      <charset val="134"/>
      <scheme val="minor"/>
    </font>
    <font>
      <b/>
      <sz val="12"/>
      <color rgb="FF159F8E"/>
      <name val="Calibri"/>
      <charset val="134"/>
      <scheme val="minor"/>
    </font>
    <font>
      <i/>
      <sz val="10"/>
      <color theme="1"/>
      <name val="Calibri"/>
      <charset val="134"/>
      <scheme val="minor"/>
    </font>
    <font>
      <b/>
      <sz val="18"/>
      <color theme="1" tint="0.5"/>
      <name val="Calibri"/>
      <charset val="134"/>
      <scheme val="minor"/>
    </font>
    <font>
      <sz val="9"/>
      <color theme="1"/>
      <name val="Calibri"/>
      <charset val="134"/>
      <scheme val="minor"/>
    </font>
    <font>
      <sz val="12"/>
      <color theme="0"/>
      <name val="Calibri"/>
      <charset val="134"/>
      <scheme val="minor"/>
    </font>
    <font>
      <i/>
      <sz val="10"/>
      <color theme="1" tint="0.5"/>
      <name val="Calibri"/>
      <charset val="134"/>
      <scheme val="minor"/>
    </font>
    <font>
      <sz val="12"/>
      <color theme="1" tint="0.5"/>
      <name val="Calibri"/>
      <charset val="134"/>
      <scheme val="minor"/>
    </font>
    <font>
      <sz val="10"/>
      <color theme="1" tint="0.5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color theme="1" tint="0.5"/>
      <name val="Calibri"/>
      <charset val="134"/>
      <scheme val="minor"/>
    </font>
    <font>
      <sz val="11"/>
      <color theme="0" tint="-0.35"/>
      <name val="Calibri"/>
      <charset val="134"/>
      <scheme val="minor"/>
    </font>
    <font>
      <i/>
      <sz val="9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theme="0" tint="-0.25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5" fillId="6" borderId="7" applyNumberFormat="0" applyAlignment="0" applyProtection="0">
      <alignment vertical="center"/>
    </xf>
    <xf numFmtId="0" fontId="36" fillId="7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58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2" borderId="2" xfId="0" applyFont="1" applyFill="1" applyBorder="1">
      <alignment vertical="center"/>
    </xf>
    <xf numFmtId="180" fontId="8" fillId="2" borderId="2" xfId="0" applyNumberFormat="1" applyFont="1" applyFill="1" applyBorder="1" applyAlignment="1">
      <alignment horizontal="center" vertical="center"/>
    </xf>
    <xf numFmtId="180" fontId="8" fillId="3" borderId="2" xfId="0" applyNumberFormat="1" applyFont="1" applyFill="1" applyBorder="1" applyAlignment="1">
      <alignment horizontal="center" vertical="center"/>
    </xf>
    <xf numFmtId="180" fontId="8" fillId="3" borderId="2" xfId="0" applyNumberFormat="1" applyFont="1" applyFill="1" applyBorder="1" applyAlignment="1">
      <alignment horizontal="left" vertical="center"/>
    </xf>
    <xf numFmtId="181" fontId="9" fillId="0" borderId="0" xfId="0" applyNumberFormat="1" applyFont="1" applyAlignment="1">
      <alignment horizontal="right" vertical="center"/>
    </xf>
    <xf numFmtId="177" fontId="8" fillId="2" borderId="2" xfId="2" applyFont="1" applyFill="1" applyBorder="1">
      <alignment vertical="center"/>
    </xf>
    <xf numFmtId="0" fontId="8" fillId="2" borderId="3" xfId="0" applyFont="1" applyFill="1" applyBorder="1">
      <alignment vertical="center"/>
    </xf>
    <xf numFmtId="180" fontId="8" fillId="3" borderId="3" xfId="0" applyNumberFormat="1" applyFont="1" applyFill="1" applyBorder="1" applyAlignment="1">
      <alignment horizontal="center" vertical="center"/>
    </xf>
    <xf numFmtId="177" fontId="8" fillId="2" borderId="3" xfId="2" applyFont="1" applyFill="1" applyBorder="1">
      <alignment vertical="center"/>
    </xf>
    <xf numFmtId="0" fontId="10" fillId="0" borderId="0" xfId="0" applyFont="1">
      <alignment vertical="center"/>
    </xf>
    <xf numFmtId="182" fontId="10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indent="1"/>
    </xf>
    <xf numFmtId="177" fontId="11" fillId="2" borderId="2" xfId="2" applyFont="1" applyFill="1" applyBorder="1">
      <alignment vertical="center"/>
    </xf>
    <xf numFmtId="177" fontId="11" fillId="2" borderId="2" xfId="2" applyFont="1" applyFill="1" applyBorder="1">
      <alignment vertical="center"/>
    </xf>
    <xf numFmtId="0" fontId="12" fillId="0" borderId="0" xfId="0" applyFont="1">
      <alignment vertical="center"/>
    </xf>
    <xf numFmtId="177" fontId="12" fillId="0" borderId="0" xfId="2" applyFont="1">
      <alignment vertical="center"/>
    </xf>
    <xf numFmtId="0" fontId="2" fillId="2" borderId="2" xfId="0" applyFont="1" applyFill="1" applyBorder="1" applyAlignment="1">
      <alignment horizontal="left" vertical="center" indent="1"/>
    </xf>
    <xf numFmtId="0" fontId="13" fillId="2" borderId="2" xfId="0" applyFont="1" applyFill="1" applyBorder="1" applyAlignment="1">
      <alignment horizontal="left" vertical="center"/>
    </xf>
    <xf numFmtId="177" fontId="12" fillId="2" borderId="2" xfId="2" applyFont="1" applyFill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9" fontId="17" fillId="0" borderId="0" xfId="3" applyFont="1">
      <alignment vertical="center"/>
    </xf>
    <xf numFmtId="0" fontId="18" fillId="0" borderId="0" xfId="0" applyFont="1">
      <alignment vertical="center"/>
    </xf>
    <xf numFmtId="0" fontId="0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177" fontId="17" fillId="0" borderId="0" xfId="2" applyFont="1">
      <alignment vertical="center"/>
    </xf>
    <xf numFmtId="0" fontId="20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21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right" vertical="center" wrapText="1"/>
    </xf>
    <xf numFmtId="0" fontId="23" fillId="0" borderId="0" xfId="0" applyFont="1">
      <alignment vertical="center"/>
    </xf>
    <xf numFmtId="9" fontId="13" fillId="0" borderId="0" xfId="3" applyFont="1">
      <alignment vertical="center"/>
    </xf>
    <xf numFmtId="177" fontId="13" fillId="0" borderId="0" xfId="2" applyFont="1">
      <alignment vertical="center"/>
    </xf>
    <xf numFmtId="0" fontId="23" fillId="0" borderId="0" xfId="0" applyFont="1" applyFill="1">
      <alignment vertical="center"/>
    </xf>
    <xf numFmtId="0" fontId="24" fillId="0" borderId="0" xfId="0" applyFont="1">
      <alignment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159F8E"/>
      <color rgb="0027262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168275</xdr:colOff>
      <xdr:row>1</xdr:row>
      <xdr:rowOff>88900</xdr:rowOff>
    </xdr:from>
    <xdr:to>
      <xdr:col>4</xdr:col>
      <xdr:colOff>401955</xdr:colOff>
      <xdr:row>4</xdr:row>
      <xdr:rowOff>149860</xdr:rowOff>
    </xdr:to>
    <xdr:pic>
      <xdr:nvPicPr>
        <xdr:cNvPr id="6" name="Imagem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250" y="152400"/>
          <a:ext cx="197675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125095</xdr:colOff>
      <xdr:row>10</xdr:row>
      <xdr:rowOff>8255</xdr:rowOff>
    </xdr:from>
    <xdr:to>
      <xdr:col>23</xdr:col>
      <xdr:colOff>1905</xdr:colOff>
      <xdr:row>10</xdr:row>
      <xdr:rowOff>298450</xdr:rowOff>
    </xdr:to>
    <xdr:sp>
      <xdr:nvSpPr>
        <xdr:cNvPr id="8" name="Retângulo arredondado 7"/>
        <xdr:cNvSpPr/>
      </xdr:nvSpPr>
      <xdr:spPr>
        <a:xfrm>
          <a:off x="306070" y="1576705"/>
          <a:ext cx="13173710" cy="290195"/>
        </a:xfrm>
        <a:prstGeom prst="roundRect">
          <a:avLst>
            <a:gd name="adj" fmla="val 22222"/>
          </a:avLst>
        </a:prstGeom>
        <a:solidFill>
          <a:schemeClr val="bg1">
            <a:lumMod val="75000"/>
            <a:alpha val="4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10</xdr:col>
      <xdr:colOff>2540</xdr:colOff>
      <xdr:row>24</xdr:row>
      <xdr:rowOff>27305</xdr:rowOff>
    </xdr:from>
    <xdr:to>
      <xdr:col>11</xdr:col>
      <xdr:colOff>171450</xdr:colOff>
      <xdr:row>24</xdr:row>
      <xdr:rowOff>311785</xdr:rowOff>
    </xdr:to>
    <xdr:sp>
      <xdr:nvSpPr>
        <xdr:cNvPr id="10" name="Retângulo arredondado 9"/>
        <xdr:cNvSpPr/>
      </xdr:nvSpPr>
      <xdr:spPr>
        <a:xfrm>
          <a:off x="4003040" y="4454525"/>
          <a:ext cx="288353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10</xdr:col>
      <xdr:colOff>0</xdr:colOff>
      <xdr:row>25</xdr:row>
      <xdr:rowOff>24130</xdr:rowOff>
    </xdr:from>
    <xdr:to>
      <xdr:col>11</xdr:col>
      <xdr:colOff>168910</xdr:colOff>
      <xdr:row>25</xdr:row>
      <xdr:rowOff>308610</xdr:rowOff>
    </xdr:to>
    <xdr:sp>
      <xdr:nvSpPr>
        <xdr:cNvPr id="11" name="Retângulo arredondado 10"/>
        <xdr:cNvSpPr/>
      </xdr:nvSpPr>
      <xdr:spPr>
        <a:xfrm>
          <a:off x="4000500" y="4768850"/>
          <a:ext cx="288353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10</xdr:col>
      <xdr:colOff>0</xdr:colOff>
      <xdr:row>26</xdr:row>
      <xdr:rowOff>24130</xdr:rowOff>
    </xdr:from>
    <xdr:to>
      <xdr:col>11</xdr:col>
      <xdr:colOff>168910</xdr:colOff>
      <xdr:row>26</xdr:row>
      <xdr:rowOff>308610</xdr:rowOff>
    </xdr:to>
    <xdr:sp>
      <xdr:nvSpPr>
        <xdr:cNvPr id="12" name="Retângulo arredondado 11"/>
        <xdr:cNvSpPr/>
      </xdr:nvSpPr>
      <xdr:spPr>
        <a:xfrm>
          <a:off x="4000500" y="5086350"/>
          <a:ext cx="288353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10</xdr:col>
      <xdr:colOff>0</xdr:colOff>
      <xdr:row>27</xdr:row>
      <xdr:rowOff>24765</xdr:rowOff>
    </xdr:from>
    <xdr:to>
      <xdr:col>11</xdr:col>
      <xdr:colOff>174625</xdr:colOff>
      <xdr:row>27</xdr:row>
      <xdr:rowOff>309245</xdr:rowOff>
    </xdr:to>
    <xdr:sp>
      <xdr:nvSpPr>
        <xdr:cNvPr id="13" name="Retângulo arredondado 12"/>
        <xdr:cNvSpPr/>
      </xdr:nvSpPr>
      <xdr:spPr>
        <a:xfrm>
          <a:off x="4000500" y="5404485"/>
          <a:ext cx="2889250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7</xdr:col>
      <xdr:colOff>2540</xdr:colOff>
      <xdr:row>24</xdr:row>
      <xdr:rowOff>27305</xdr:rowOff>
    </xdr:from>
    <xdr:to>
      <xdr:col>8</xdr:col>
      <xdr:colOff>171450</xdr:colOff>
      <xdr:row>24</xdr:row>
      <xdr:rowOff>311785</xdr:rowOff>
    </xdr:to>
    <xdr:sp>
      <xdr:nvSpPr>
        <xdr:cNvPr id="15" name="Retângulo arredondado 14"/>
        <xdr:cNvSpPr/>
      </xdr:nvSpPr>
      <xdr:spPr>
        <a:xfrm>
          <a:off x="3260090" y="4454525"/>
          <a:ext cx="61658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7</xdr:col>
      <xdr:colOff>2540</xdr:colOff>
      <xdr:row>25</xdr:row>
      <xdr:rowOff>27305</xdr:rowOff>
    </xdr:from>
    <xdr:to>
      <xdr:col>8</xdr:col>
      <xdr:colOff>171450</xdr:colOff>
      <xdr:row>25</xdr:row>
      <xdr:rowOff>311785</xdr:rowOff>
    </xdr:to>
    <xdr:sp>
      <xdr:nvSpPr>
        <xdr:cNvPr id="16" name="Retângulo arredondado 15"/>
        <xdr:cNvSpPr/>
      </xdr:nvSpPr>
      <xdr:spPr>
        <a:xfrm>
          <a:off x="3260090" y="4772025"/>
          <a:ext cx="61658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7</xdr:col>
      <xdr:colOff>2540</xdr:colOff>
      <xdr:row>26</xdr:row>
      <xdr:rowOff>27305</xdr:rowOff>
    </xdr:from>
    <xdr:to>
      <xdr:col>8</xdr:col>
      <xdr:colOff>171450</xdr:colOff>
      <xdr:row>26</xdr:row>
      <xdr:rowOff>311785</xdr:rowOff>
    </xdr:to>
    <xdr:sp>
      <xdr:nvSpPr>
        <xdr:cNvPr id="17" name="Retângulo arredondado 16"/>
        <xdr:cNvSpPr/>
      </xdr:nvSpPr>
      <xdr:spPr>
        <a:xfrm>
          <a:off x="3260090" y="5089525"/>
          <a:ext cx="61658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7</xdr:col>
      <xdr:colOff>2540</xdr:colOff>
      <xdr:row>27</xdr:row>
      <xdr:rowOff>27305</xdr:rowOff>
    </xdr:from>
    <xdr:to>
      <xdr:col>8</xdr:col>
      <xdr:colOff>171450</xdr:colOff>
      <xdr:row>27</xdr:row>
      <xdr:rowOff>311785</xdr:rowOff>
    </xdr:to>
    <xdr:sp>
      <xdr:nvSpPr>
        <xdr:cNvPr id="18" name="Retângulo arredondado 17"/>
        <xdr:cNvSpPr/>
      </xdr:nvSpPr>
      <xdr:spPr>
        <a:xfrm>
          <a:off x="3260090" y="5407025"/>
          <a:ext cx="61658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10</xdr:col>
      <xdr:colOff>0</xdr:colOff>
      <xdr:row>33</xdr:row>
      <xdr:rowOff>24765</xdr:rowOff>
    </xdr:from>
    <xdr:to>
      <xdr:col>11</xdr:col>
      <xdr:colOff>174625</xdr:colOff>
      <xdr:row>33</xdr:row>
      <xdr:rowOff>309245</xdr:rowOff>
    </xdr:to>
    <xdr:sp>
      <xdr:nvSpPr>
        <xdr:cNvPr id="19" name="Retângulo arredondado 18"/>
        <xdr:cNvSpPr/>
      </xdr:nvSpPr>
      <xdr:spPr>
        <a:xfrm>
          <a:off x="4000500" y="7153910"/>
          <a:ext cx="2889250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7</xdr:col>
      <xdr:colOff>2540</xdr:colOff>
      <xdr:row>33</xdr:row>
      <xdr:rowOff>27305</xdr:rowOff>
    </xdr:from>
    <xdr:to>
      <xdr:col>8</xdr:col>
      <xdr:colOff>171450</xdr:colOff>
      <xdr:row>33</xdr:row>
      <xdr:rowOff>311785</xdr:rowOff>
    </xdr:to>
    <xdr:sp>
      <xdr:nvSpPr>
        <xdr:cNvPr id="20" name="Retângulo arredondado 19"/>
        <xdr:cNvSpPr/>
      </xdr:nvSpPr>
      <xdr:spPr>
        <a:xfrm>
          <a:off x="3260090" y="7156450"/>
          <a:ext cx="61658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20</xdr:col>
      <xdr:colOff>2540</xdr:colOff>
      <xdr:row>24</xdr:row>
      <xdr:rowOff>27305</xdr:rowOff>
    </xdr:from>
    <xdr:to>
      <xdr:col>21</xdr:col>
      <xdr:colOff>171450</xdr:colOff>
      <xdr:row>24</xdr:row>
      <xdr:rowOff>311785</xdr:rowOff>
    </xdr:to>
    <xdr:sp>
      <xdr:nvSpPr>
        <xdr:cNvPr id="21" name="Retângulo arredondado 20"/>
        <xdr:cNvSpPr/>
      </xdr:nvSpPr>
      <xdr:spPr>
        <a:xfrm>
          <a:off x="10403840" y="4454525"/>
          <a:ext cx="288353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20</xdr:col>
      <xdr:colOff>0</xdr:colOff>
      <xdr:row>25</xdr:row>
      <xdr:rowOff>24130</xdr:rowOff>
    </xdr:from>
    <xdr:to>
      <xdr:col>21</xdr:col>
      <xdr:colOff>168910</xdr:colOff>
      <xdr:row>25</xdr:row>
      <xdr:rowOff>308610</xdr:rowOff>
    </xdr:to>
    <xdr:sp>
      <xdr:nvSpPr>
        <xdr:cNvPr id="22" name="Retângulo arredondado 21"/>
        <xdr:cNvSpPr/>
      </xdr:nvSpPr>
      <xdr:spPr>
        <a:xfrm>
          <a:off x="10401300" y="4768850"/>
          <a:ext cx="288353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20</xdr:col>
      <xdr:colOff>0</xdr:colOff>
      <xdr:row>26</xdr:row>
      <xdr:rowOff>24130</xdr:rowOff>
    </xdr:from>
    <xdr:to>
      <xdr:col>21</xdr:col>
      <xdr:colOff>168910</xdr:colOff>
      <xdr:row>26</xdr:row>
      <xdr:rowOff>308610</xdr:rowOff>
    </xdr:to>
    <xdr:sp>
      <xdr:nvSpPr>
        <xdr:cNvPr id="23" name="Retângulo arredondado 22"/>
        <xdr:cNvSpPr/>
      </xdr:nvSpPr>
      <xdr:spPr>
        <a:xfrm>
          <a:off x="10401300" y="5086350"/>
          <a:ext cx="288353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20</xdr:col>
      <xdr:colOff>0</xdr:colOff>
      <xdr:row>27</xdr:row>
      <xdr:rowOff>24765</xdr:rowOff>
    </xdr:from>
    <xdr:to>
      <xdr:col>21</xdr:col>
      <xdr:colOff>174625</xdr:colOff>
      <xdr:row>27</xdr:row>
      <xdr:rowOff>309245</xdr:rowOff>
    </xdr:to>
    <xdr:sp>
      <xdr:nvSpPr>
        <xdr:cNvPr id="24" name="Retângulo arredondado 23"/>
        <xdr:cNvSpPr/>
      </xdr:nvSpPr>
      <xdr:spPr>
        <a:xfrm>
          <a:off x="10401300" y="5404485"/>
          <a:ext cx="2889250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17</xdr:col>
      <xdr:colOff>2540</xdr:colOff>
      <xdr:row>24</xdr:row>
      <xdr:rowOff>27305</xdr:rowOff>
    </xdr:from>
    <xdr:to>
      <xdr:col>18</xdr:col>
      <xdr:colOff>171450</xdr:colOff>
      <xdr:row>24</xdr:row>
      <xdr:rowOff>311785</xdr:rowOff>
    </xdr:to>
    <xdr:sp>
      <xdr:nvSpPr>
        <xdr:cNvPr id="25" name="Retângulo arredondado 24"/>
        <xdr:cNvSpPr/>
      </xdr:nvSpPr>
      <xdr:spPr>
        <a:xfrm>
          <a:off x="9660890" y="4454525"/>
          <a:ext cx="61658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17</xdr:col>
      <xdr:colOff>2540</xdr:colOff>
      <xdr:row>25</xdr:row>
      <xdr:rowOff>27305</xdr:rowOff>
    </xdr:from>
    <xdr:to>
      <xdr:col>18</xdr:col>
      <xdr:colOff>171450</xdr:colOff>
      <xdr:row>25</xdr:row>
      <xdr:rowOff>311785</xdr:rowOff>
    </xdr:to>
    <xdr:sp>
      <xdr:nvSpPr>
        <xdr:cNvPr id="26" name="Retângulo arredondado 25"/>
        <xdr:cNvSpPr/>
      </xdr:nvSpPr>
      <xdr:spPr>
        <a:xfrm>
          <a:off x="9660890" y="4772025"/>
          <a:ext cx="61658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17</xdr:col>
      <xdr:colOff>2540</xdr:colOff>
      <xdr:row>26</xdr:row>
      <xdr:rowOff>27305</xdr:rowOff>
    </xdr:from>
    <xdr:to>
      <xdr:col>18</xdr:col>
      <xdr:colOff>171450</xdr:colOff>
      <xdr:row>26</xdr:row>
      <xdr:rowOff>311785</xdr:rowOff>
    </xdr:to>
    <xdr:sp>
      <xdr:nvSpPr>
        <xdr:cNvPr id="27" name="Retângulo arredondado 26"/>
        <xdr:cNvSpPr/>
      </xdr:nvSpPr>
      <xdr:spPr>
        <a:xfrm>
          <a:off x="9660890" y="5089525"/>
          <a:ext cx="61658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17</xdr:col>
      <xdr:colOff>2540</xdr:colOff>
      <xdr:row>27</xdr:row>
      <xdr:rowOff>27305</xdr:rowOff>
    </xdr:from>
    <xdr:to>
      <xdr:col>18</xdr:col>
      <xdr:colOff>171450</xdr:colOff>
      <xdr:row>27</xdr:row>
      <xdr:rowOff>311785</xdr:rowOff>
    </xdr:to>
    <xdr:sp>
      <xdr:nvSpPr>
        <xdr:cNvPr id="28" name="Retângulo arredondado 27"/>
        <xdr:cNvSpPr/>
      </xdr:nvSpPr>
      <xdr:spPr>
        <a:xfrm>
          <a:off x="9660890" y="5407025"/>
          <a:ext cx="61658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20</xdr:col>
      <xdr:colOff>0</xdr:colOff>
      <xdr:row>33</xdr:row>
      <xdr:rowOff>24765</xdr:rowOff>
    </xdr:from>
    <xdr:to>
      <xdr:col>21</xdr:col>
      <xdr:colOff>174625</xdr:colOff>
      <xdr:row>33</xdr:row>
      <xdr:rowOff>309245</xdr:rowOff>
    </xdr:to>
    <xdr:sp>
      <xdr:nvSpPr>
        <xdr:cNvPr id="29" name="Retângulo arredondado 28"/>
        <xdr:cNvSpPr/>
      </xdr:nvSpPr>
      <xdr:spPr>
        <a:xfrm>
          <a:off x="10401300" y="7153910"/>
          <a:ext cx="2889250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17</xdr:col>
      <xdr:colOff>2540</xdr:colOff>
      <xdr:row>33</xdr:row>
      <xdr:rowOff>27305</xdr:rowOff>
    </xdr:from>
    <xdr:to>
      <xdr:col>18</xdr:col>
      <xdr:colOff>171450</xdr:colOff>
      <xdr:row>33</xdr:row>
      <xdr:rowOff>311785</xdr:rowOff>
    </xdr:to>
    <xdr:sp>
      <xdr:nvSpPr>
        <xdr:cNvPr id="30" name="Retângulo arredondado 29"/>
        <xdr:cNvSpPr/>
      </xdr:nvSpPr>
      <xdr:spPr>
        <a:xfrm>
          <a:off x="9660890" y="7156450"/>
          <a:ext cx="61658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20</xdr:col>
      <xdr:colOff>0</xdr:colOff>
      <xdr:row>28</xdr:row>
      <xdr:rowOff>24765</xdr:rowOff>
    </xdr:from>
    <xdr:to>
      <xdr:col>21</xdr:col>
      <xdr:colOff>174625</xdr:colOff>
      <xdr:row>28</xdr:row>
      <xdr:rowOff>309245</xdr:rowOff>
    </xdr:to>
    <xdr:sp>
      <xdr:nvSpPr>
        <xdr:cNvPr id="31" name="Retângulo arredondado 30"/>
        <xdr:cNvSpPr/>
      </xdr:nvSpPr>
      <xdr:spPr>
        <a:xfrm>
          <a:off x="10401300" y="5721985"/>
          <a:ext cx="2889250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17</xdr:col>
      <xdr:colOff>2540</xdr:colOff>
      <xdr:row>28</xdr:row>
      <xdr:rowOff>27305</xdr:rowOff>
    </xdr:from>
    <xdr:to>
      <xdr:col>18</xdr:col>
      <xdr:colOff>171450</xdr:colOff>
      <xdr:row>28</xdr:row>
      <xdr:rowOff>311785</xdr:rowOff>
    </xdr:to>
    <xdr:sp>
      <xdr:nvSpPr>
        <xdr:cNvPr id="32" name="Retângulo arredondado 31"/>
        <xdr:cNvSpPr/>
      </xdr:nvSpPr>
      <xdr:spPr>
        <a:xfrm>
          <a:off x="9660890" y="5724525"/>
          <a:ext cx="61658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20</xdr:col>
      <xdr:colOff>0</xdr:colOff>
      <xdr:row>29</xdr:row>
      <xdr:rowOff>24765</xdr:rowOff>
    </xdr:from>
    <xdr:to>
      <xdr:col>21</xdr:col>
      <xdr:colOff>174625</xdr:colOff>
      <xdr:row>29</xdr:row>
      <xdr:rowOff>309245</xdr:rowOff>
    </xdr:to>
    <xdr:sp>
      <xdr:nvSpPr>
        <xdr:cNvPr id="33" name="Retângulo arredondado 32"/>
        <xdr:cNvSpPr/>
      </xdr:nvSpPr>
      <xdr:spPr>
        <a:xfrm>
          <a:off x="10401300" y="6039485"/>
          <a:ext cx="2889250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17</xdr:col>
      <xdr:colOff>2540</xdr:colOff>
      <xdr:row>29</xdr:row>
      <xdr:rowOff>27305</xdr:rowOff>
    </xdr:from>
    <xdr:to>
      <xdr:col>18</xdr:col>
      <xdr:colOff>171450</xdr:colOff>
      <xdr:row>29</xdr:row>
      <xdr:rowOff>311785</xdr:rowOff>
    </xdr:to>
    <xdr:sp>
      <xdr:nvSpPr>
        <xdr:cNvPr id="34" name="Retângulo arredondado 33"/>
        <xdr:cNvSpPr/>
      </xdr:nvSpPr>
      <xdr:spPr>
        <a:xfrm>
          <a:off x="9660890" y="6042025"/>
          <a:ext cx="61658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20</xdr:col>
      <xdr:colOff>0</xdr:colOff>
      <xdr:row>30</xdr:row>
      <xdr:rowOff>24765</xdr:rowOff>
    </xdr:from>
    <xdr:to>
      <xdr:col>21</xdr:col>
      <xdr:colOff>174625</xdr:colOff>
      <xdr:row>30</xdr:row>
      <xdr:rowOff>309245</xdr:rowOff>
    </xdr:to>
    <xdr:sp>
      <xdr:nvSpPr>
        <xdr:cNvPr id="35" name="Retângulo arredondado 34"/>
        <xdr:cNvSpPr/>
      </xdr:nvSpPr>
      <xdr:spPr>
        <a:xfrm>
          <a:off x="10401300" y="6356985"/>
          <a:ext cx="2889250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17</xdr:col>
      <xdr:colOff>2540</xdr:colOff>
      <xdr:row>30</xdr:row>
      <xdr:rowOff>27305</xdr:rowOff>
    </xdr:from>
    <xdr:to>
      <xdr:col>18</xdr:col>
      <xdr:colOff>171450</xdr:colOff>
      <xdr:row>30</xdr:row>
      <xdr:rowOff>311785</xdr:rowOff>
    </xdr:to>
    <xdr:sp>
      <xdr:nvSpPr>
        <xdr:cNvPr id="36" name="Retângulo arredondado 35"/>
        <xdr:cNvSpPr/>
      </xdr:nvSpPr>
      <xdr:spPr>
        <a:xfrm>
          <a:off x="9660890" y="6359525"/>
          <a:ext cx="61658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20</xdr:col>
      <xdr:colOff>0</xdr:colOff>
      <xdr:row>31</xdr:row>
      <xdr:rowOff>24765</xdr:rowOff>
    </xdr:from>
    <xdr:to>
      <xdr:col>21</xdr:col>
      <xdr:colOff>174625</xdr:colOff>
      <xdr:row>31</xdr:row>
      <xdr:rowOff>309245</xdr:rowOff>
    </xdr:to>
    <xdr:sp>
      <xdr:nvSpPr>
        <xdr:cNvPr id="37" name="Retângulo arredondado 36"/>
        <xdr:cNvSpPr/>
      </xdr:nvSpPr>
      <xdr:spPr>
        <a:xfrm>
          <a:off x="10401300" y="6674485"/>
          <a:ext cx="2889250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17</xdr:col>
      <xdr:colOff>2540</xdr:colOff>
      <xdr:row>31</xdr:row>
      <xdr:rowOff>27305</xdr:rowOff>
    </xdr:from>
    <xdr:to>
      <xdr:col>18</xdr:col>
      <xdr:colOff>171450</xdr:colOff>
      <xdr:row>31</xdr:row>
      <xdr:rowOff>311785</xdr:rowOff>
    </xdr:to>
    <xdr:sp>
      <xdr:nvSpPr>
        <xdr:cNvPr id="38" name="Retângulo arredondado 37"/>
        <xdr:cNvSpPr/>
      </xdr:nvSpPr>
      <xdr:spPr>
        <a:xfrm>
          <a:off x="9660890" y="6677025"/>
          <a:ext cx="61658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10</xdr:col>
      <xdr:colOff>0</xdr:colOff>
      <xdr:row>38</xdr:row>
      <xdr:rowOff>24765</xdr:rowOff>
    </xdr:from>
    <xdr:to>
      <xdr:col>11</xdr:col>
      <xdr:colOff>174625</xdr:colOff>
      <xdr:row>38</xdr:row>
      <xdr:rowOff>309245</xdr:rowOff>
    </xdr:to>
    <xdr:sp>
      <xdr:nvSpPr>
        <xdr:cNvPr id="43" name="Retângulo arredondado 42"/>
        <xdr:cNvSpPr/>
      </xdr:nvSpPr>
      <xdr:spPr>
        <a:xfrm>
          <a:off x="4000500" y="8119110"/>
          <a:ext cx="2889250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10</xdr:col>
      <xdr:colOff>0</xdr:colOff>
      <xdr:row>39</xdr:row>
      <xdr:rowOff>24765</xdr:rowOff>
    </xdr:from>
    <xdr:to>
      <xdr:col>11</xdr:col>
      <xdr:colOff>174625</xdr:colOff>
      <xdr:row>39</xdr:row>
      <xdr:rowOff>309245</xdr:rowOff>
    </xdr:to>
    <xdr:sp>
      <xdr:nvSpPr>
        <xdr:cNvPr id="47" name="Retângulo arredondado 46"/>
        <xdr:cNvSpPr/>
      </xdr:nvSpPr>
      <xdr:spPr>
        <a:xfrm>
          <a:off x="4000500" y="8436610"/>
          <a:ext cx="2889250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10</xdr:col>
      <xdr:colOff>0</xdr:colOff>
      <xdr:row>40</xdr:row>
      <xdr:rowOff>24765</xdr:rowOff>
    </xdr:from>
    <xdr:to>
      <xdr:col>11</xdr:col>
      <xdr:colOff>174625</xdr:colOff>
      <xdr:row>40</xdr:row>
      <xdr:rowOff>309245</xdr:rowOff>
    </xdr:to>
    <xdr:sp>
      <xdr:nvSpPr>
        <xdr:cNvPr id="48" name="Retângulo arredondado 47"/>
        <xdr:cNvSpPr/>
      </xdr:nvSpPr>
      <xdr:spPr>
        <a:xfrm>
          <a:off x="4000500" y="8754110"/>
          <a:ext cx="2889250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</xdr:col>
      <xdr:colOff>173355</xdr:colOff>
      <xdr:row>43</xdr:row>
      <xdr:rowOff>0</xdr:rowOff>
    </xdr:from>
    <xdr:to>
      <xdr:col>23</xdr:col>
      <xdr:colOff>48895</xdr:colOff>
      <xdr:row>47</xdr:row>
      <xdr:rowOff>74930</xdr:rowOff>
    </xdr:to>
    <xdr:sp>
      <xdr:nvSpPr>
        <xdr:cNvPr id="49" name="Retângulo arredondado 48"/>
        <xdr:cNvSpPr/>
      </xdr:nvSpPr>
      <xdr:spPr>
        <a:xfrm>
          <a:off x="354330" y="9370695"/>
          <a:ext cx="13172440" cy="722630"/>
        </a:xfrm>
        <a:prstGeom prst="roundRect">
          <a:avLst>
            <a:gd name="adj" fmla="val 1067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altLang="en-US" sz="1100">
              <a:solidFill>
                <a:schemeClr val="tx1">
                  <a:lumMod val="65000"/>
                  <a:lumOff val="35000"/>
                </a:schemeClr>
              </a:solidFill>
            </a:rPr>
            <a:t>A interpretação dos resultados desse relatório e a conclusão diagnóstica são atos de um contador responsável, que análisa e processa as informações apresentadas. O objetivo de relatório é forneceder dados precisos da evolução do caixa da empresa, a fim de propiciar maior clareza na tomada de decições na gestão dos gastos e faturamento que a empresa possa auferir no período.</a:t>
          </a:r>
          <a:endParaRPr lang="pt-BR" altLang="en-US" sz="11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10</xdr:col>
      <xdr:colOff>0</xdr:colOff>
      <xdr:row>28</xdr:row>
      <xdr:rowOff>24765</xdr:rowOff>
    </xdr:from>
    <xdr:to>
      <xdr:col>11</xdr:col>
      <xdr:colOff>174625</xdr:colOff>
      <xdr:row>28</xdr:row>
      <xdr:rowOff>309245</xdr:rowOff>
    </xdr:to>
    <xdr:sp>
      <xdr:nvSpPr>
        <xdr:cNvPr id="42" name="Retângulo arredondado 41"/>
        <xdr:cNvSpPr/>
      </xdr:nvSpPr>
      <xdr:spPr>
        <a:xfrm>
          <a:off x="4000500" y="5721985"/>
          <a:ext cx="2889250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7</xdr:col>
      <xdr:colOff>2540</xdr:colOff>
      <xdr:row>28</xdr:row>
      <xdr:rowOff>27305</xdr:rowOff>
    </xdr:from>
    <xdr:to>
      <xdr:col>8</xdr:col>
      <xdr:colOff>171450</xdr:colOff>
      <xdr:row>28</xdr:row>
      <xdr:rowOff>311785</xdr:rowOff>
    </xdr:to>
    <xdr:sp>
      <xdr:nvSpPr>
        <xdr:cNvPr id="44" name="Retângulo arredondado 43"/>
        <xdr:cNvSpPr/>
      </xdr:nvSpPr>
      <xdr:spPr>
        <a:xfrm>
          <a:off x="3260090" y="5724525"/>
          <a:ext cx="616585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10</xdr:col>
      <xdr:colOff>0</xdr:colOff>
      <xdr:row>15</xdr:row>
      <xdr:rowOff>24765</xdr:rowOff>
    </xdr:from>
    <xdr:to>
      <xdr:col>11</xdr:col>
      <xdr:colOff>174625</xdr:colOff>
      <xdr:row>15</xdr:row>
      <xdr:rowOff>309245</xdr:rowOff>
    </xdr:to>
    <xdr:sp>
      <xdr:nvSpPr>
        <xdr:cNvPr id="45" name="Retângulo arredondado 44"/>
        <xdr:cNvSpPr/>
      </xdr:nvSpPr>
      <xdr:spPr>
        <a:xfrm>
          <a:off x="4000500" y="2631440"/>
          <a:ext cx="2889250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10</xdr:col>
      <xdr:colOff>0</xdr:colOff>
      <xdr:row>16</xdr:row>
      <xdr:rowOff>24765</xdr:rowOff>
    </xdr:from>
    <xdr:to>
      <xdr:col>11</xdr:col>
      <xdr:colOff>174625</xdr:colOff>
      <xdr:row>16</xdr:row>
      <xdr:rowOff>309245</xdr:rowOff>
    </xdr:to>
    <xdr:sp>
      <xdr:nvSpPr>
        <xdr:cNvPr id="46" name="Retângulo arredondado 45"/>
        <xdr:cNvSpPr/>
      </xdr:nvSpPr>
      <xdr:spPr>
        <a:xfrm>
          <a:off x="4000500" y="2946400"/>
          <a:ext cx="2889250" cy="284480"/>
        </a:xfrm>
        <a:prstGeom prst="roundRect">
          <a:avLst>
            <a:gd name="adj" fmla="val 22222"/>
          </a:avLst>
        </a:prstGeom>
        <a:solidFill>
          <a:schemeClr val="bg1">
            <a:lumMod val="85000"/>
            <a:alpha val="5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168275</xdr:colOff>
      <xdr:row>1</xdr:row>
      <xdr:rowOff>88900</xdr:rowOff>
    </xdr:from>
    <xdr:to>
      <xdr:col>3</xdr:col>
      <xdr:colOff>1649730</xdr:colOff>
      <xdr:row>4</xdr:row>
      <xdr:rowOff>149860</xdr:rowOff>
    </xdr:to>
    <xdr:pic>
      <xdr:nvPicPr>
        <xdr:cNvPr id="2" name="Imagem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250" y="152400"/>
          <a:ext cx="197675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125095</xdr:colOff>
      <xdr:row>10</xdr:row>
      <xdr:rowOff>8255</xdr:rowOff>
    </xdr:from>
    <xdr:to>
      <xdr:col>17</xdr:col>
      <xdr:colOff>1905</xdr:colOff>
      <xdr:row>10</xdr:row>
      <xdr:rowOff>298450</xdr:rowOff>
    </xdr:to>
    <xdr:sp>
      <xdr:nvSpPr>
        <xdr:cNvPr id="3" name="Retângulo arredondado 2"/>
        <xdr:cNvSpPr/>
      </xdr:nvSpPr>
      <xdr:spPr>
        <a:xfrm>
          <a:off x="306070" y="1576705"/>
          <a:ext cx="18241010" cy="290195"/>
        </a:xfrm>
        <a:prstGeom prst="roundRect">
          <a:avLst>
            <a:gd name="adj" fmla="val 22222"/>
          </a:avLst>
        </a:prstGeom>
        <a:solidFill>
          <a:schemeClr val="bg1">
            <a:lumMod val="75000"/>
            <a:alpha val="4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168275</xdr:colOff>
      <xdr:row>1</xdr:row>
      <xdr:rowOff>88900</xdr:rowOff>
    </xdr:from>
    <xdr:to>
      <xdr:col>4</xdr:col>
      <xdr:colOff>735330</xdr:colOff>
      <xdr:row>4</xdr:row>
      <xdr:rowOff>149860</xdr:rowOff>
    </xdr:to>
    <xdr:pic>
      <xdr:nvPicPr>
        <xdr:cNvPr id="2" name="Imagem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250" y="152400"/>
          <a:ext cx="1976755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125095</xdr:colOff>
      <xdr:row>10</xdr:row>
      <xdr:rowOff>8255</xdr:rowOff>
    </xdr:from>
    <xdr:to>
      <xdr:col>11</xdr:col>
      <xdr:colOff>1905</xdr:colOff>
      <xdr:row>10</xdr:row>
      <xdr:rowOff>298450</xdr:rowOff>
    </xdr:to>
    <xdr:sp>
      <xdr:nvSpPr>
        <xdr:cNvPr id="3" name="Retângulo arredondado 2"/>
        <xdr:cNvSpPr/>
      </xdr:nvSpPr>
      <xdr:spPr>
        <a:xfrm>
          <a:off x="306070" y="1576705"/>
          <a:ext cx="13688060" cy="290195"/>
        </a:xfrm>
        <a:prstGeom prst="roundRect">
          <a:avLst>
            <a:gd name="adj" fmla="val 22222"/>
          </a:avLst>
        </a:prstGeom>
        <a:solidFill>
          <a:schemeClr val="bg1">
            <a:lumMod val="75000"/>
            <a:alpha val="40000"/>
          </a:schemeClr>
        </a:solidFill>
        <a:ln>
          <a:noFill/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43"/>
  <sheetViews>
    <sheetView showGridLines="0" tabSelected="1" zoomScale="145" zoomScaleNormal="145" workbookViewId="0">
      <selection activeCell="A1" sqref="A1"/>
    </sheetView>
  </sheetViews>
  <sheetFormatPr defaultColWidth="9.14285714285714" defaultRowHeight="12.75"/>
  <cols>
    <col min="1" max="2" width="2.71428571428571" customWidth="1"/>
    <col min="3" max="3" width="4.71428571428571" customWidth="1"/>
    <col min="4" max="4" width="18.7142857142857" customWidth="1"/>
    <col min="7" max="7" width="1.71428571428571" customWidth="1"/>
    <col min="8" max="8" width="6.71428571428571" customWidth="1"/>
    <col min="9" max="9" width="2.71428571428571" customWidth="1"/>
    <col min="10" max="10" width="1.71428571428571" customWidth="1"/>
    <col min="11" max="11" width="40.7142857142857" customWidth="1"/>
    <col min="12" max="13" width="2.71428571428571" customWidth="1"/>
    <col min="14" max="14" width="18.7142857142857" customWidth="1"/>
    <col min="17" max="17" width="1.71428571428571" customWidth="1"/>
    <col min="18" max="18" width="6.71428571428571" customWidth="1"/>
    <col min="19" max="19" width="2.71428571428571" customWidth="1"/>
    <col min="20" max="20" width="1.71428571428571" customWidth="1"/>
    <col min="21" max="21" width="40.7142857142857" customWidth="1"/>
    <col min="22" max="25" width="2.71428571428571" customWidth="1"/>
  </cols>
  <sheetData>
    <row r="1" ht="5" customHeight="1"/>
    <row r="6" ht="13.5" spans="2:24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2:24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ht="23.25" spans="3:21">
      <c r="C8" s="7" t="s">
        <v>0</v>
      </c>
      <c r="P8" s="37"/>
      <c r="U8" s="16">
        <v>45688</v>
      </c>
    </row>
    <row r="9" ht="15" spans="3:3">
      <c r="C9" s="8" t="s">
        <v>1</v>
      </c>
    </row>
    <row r="10" ht="3" customHeight="1"/>
    <row r="11" ht="24" customHeight="1" spans="3:3">
      <c r="C11" s="9" t="s">
        <v>2</v>
      </c>
    </row>
    <row r="12" ht="3" customHeight="1"/>
    <row r="13" customFormat="1" spans="2:24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customFormat="1" ht="21" spans="4:14">
      <c r="D14" s="10" t="s">
        <v>3</v>
      </c>
      <c r="N14" s="10"/>
    </row>
    <row r="15" customFormat="1" ht="21" spans="4:14">
      <c r="D15" s="10"/>
      <c r="N15" s="10"/>
    </row>
    <row r="16" customFormat="1" ht="24.8" customHeight="1" spans="4:14">
      <c r="D16" s="32" t="s">
        <v>4</v>
      </c>
      <c r="K16" s="38">
        <f>K41</f>
        <v>2350</v>
      </c>
      <c r="L16" s="31"/>
      <c r="N16" s="10"/>
    </row>
    <row r="17" customFormat="1" ht="24.8" customHeight="1" spans="4:21">
      <c r="D17" s="32" t="s">
        <v>5</v>
      </c>
      <c r="K17" s="38">
        <f>SUMIFS(Registros!$I:$I,Registros!$G:$G,$D17,Registros!$E:$E,"&lt;="&amp;$U$8)</f>
        <v>500</v>
      </c>
      <c r="L17" s="31"/>
      <c r="N17" s="39" t="s">
        <v>6</v>
      </c>
      <c r="O17" s="39"/>
      <c r="P17" s="39"/>
      <c r="Q17" s="39"/>
      <c r="R17" s="39"/>
      <c r="S17" s="39"/>
      <c r="T17" s="39"/>
      <c r="U17" s="44"/>
    </row>
    <row r="19" ht="13.5"/>
    <row r="20" customFormat="1" ht="12" customHeight="1" spans="2:24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ht="21" spans="4:14">
      <c r="D21" s="10" t="s">
        <v>7</v>
      </c>
      <c r="N21" s="10"/>
    </row>
    <row r="23" ht="15.75" spans="4:22">
      <c r="D23" s="11" t="s">
        <v>8</v>
      </c>
      <c r="H23" s="33" t="s">
        <v>9</v>
      </c>
      <c r="I23" s="33"/>
      <c r="J23" s="40"/>
      <c r="K23" s="33" t="s">
        <v>10</v>
      </c>
      <c r="L23" s="33"/>
      <c r="N23" s="11" t="s">
        <v>11</v>
      </c>
      <c r="R23" s="33" t="s">
        <v>9</v>
      </c>
      <c r="S23" s="33"/>
      <c r="T23" s="40"/>
      <c r="U23" s="33" t="s">
        <v>10</v>
      </c>
      <c r="V23" s="33"/>
    </row>
    <row r="24" ht="6" customHeight="1"/>
    <row r="25" s="31" customFormat="1" ht="25" customHeight="1" spans="4:24">
      <c r="D25" s="2" t="s">
        <v>12</v>
      </c>
      <c r="H25" s="34">
        <f>IFERROR(K25/HLOOKUP($U$8,Orçamento!$E$21:$P$27,3,FALSE),0)</f>
        <v>0.725</v>
      </c>
      <c r="I25" s="41">
        <f>H25</f>
        <v>0.725</v>
      </c>
      <c r="K25" s="38">
        <f>SUMIFS(Registros!$I:$I,Registros!$G:$G,$D25,Registros!$E:$E,$U$8)</f>
        <v>1450</v>
      </c>
      <c r="L25" s="42"/>
      <c r="N25" s="3" t="s">
        <v>13</v>
      </c>
      <c r="Q25" s="45"/>
      <c r="R25" s="46">
        <f>IFERROR(U25/HLOOKUP($U$8,Orçamento!$E$33:$P$44,3,FALSE),0)</f>
        <v>0</v>
      </c>
      <c r="S25" s="45"/>
      <c r="T25" s="45"/>
      <c r="U25" s="47">
        <f>SUMIFS(Registros!$I:$I,Registros!$G:$G,$N25,Registros!$E:$E,$U$8)</f>
        <v>0</v>
      </c>
      <c r="V25" s="48"/>
      <c r="W25" s="45"/>
      <c r="X25" s="45"/>
    </row>
    <row r="26" s="31" customFormat="1" ht="25" customHeight="1" spans="4:24">
      <c r="D26" s="2" t="s">
        <v>14</v>
      </c>
      <c r="H26" s="34">
        <f>IFERROR(K26/HLOOKUP($U$8,Orçamento!$E$21:$P$27,4,FALSE),0)</f>
        <v>2.5</v>
      </c>
      <c r="I26" s="41">
        <f>H26</f>
        <v>2.5</v>
      </c>
      <c r="K26" s="38">
        <f>SUMIFS(Registros!$I:$I,Registros!$G:$G,$D26,Registros!$E:$E,$U$8)</f>
        <v>750</v>
      </c>
      <c r="N26" s="3" t="s">
        <v>15</v>
      </c>
      <c r="Q26" s="45"/>
      <c r="R26" s="46">
        <f>IFERROR(U26/HLOOKUP($U$8,Orçamento!$E$33:$P$44,4,FALSE),0)</f>
        <v>0.5</v>
      </c>
      <c r="S26" s="45"/>
      <c r="T26" s="45"/>
      <c r="U26" s="47">
        <f>SUMIFS(Registros!$I:$I,Registros!$G:$G,$N26,Registros!$E:$E,$U$8)</f>
        <v>350</v>
      </c>
      <c r="V26" s="45"/>
      <c r="W26" s="45"/>
      <c r="X26" s="45"/>
    </row>
    <row r="27" s="31" customFormat="1" ht="25" customHeight="1" spans="4:24">
      <c r="D27" s="2" t="s">
        <v>16</v>
      </c>
      <c r="H27" s="34">
        <f>IFERROR(K27/HLOOKUP($U$8,Orçamento!$E$21:$P$27,5,FALSE),0)</f>
        <v>0</v>
      </c>
      <c r="K27" s="38">
        <f>SUMIFS(Registros!$I:$I,Registros!$G:$G,$D27,Registros!$E:$E,$U$8)</f>
        <v>0</v>
      </c>
      <c r="N27" s="3" t="s">
        <v>17</v>
      </c>
      <c r="Q27" s="45"/>
      <c r="R27" s="46">
        <f>IFERROR(U27/HLOOKUP($U$8,Orçamento!$E$33:$P$44,5,FALSE),0)</f>
        <v>0</v>
      </c>
      <c r="S27" s="45"/>
      <c r="T27" s="45"/>
      <c r="U27" s="47">
        <f>SUMIFS(Registros!$I:$I,Registros!$G:$G,$N27,Registros!$E:$E,$U$8)</f>
        <v>0</v>
      </c>
      <c r="V27" s="45"/>
      <c r="W27" s="45"/>
      <c r="X27" s="45"/>
    </row>
    <row r="28" s="31" customFormat="1" ht="25" customHeight="1" spans="4:24">
      <c r="D28" s="2" t="s">
        <v>18</v>
      </c>
      <c r="H28" s="34">
        <f>IFERROR(K28/HLOOKUP($U$8,Orçamento!$E$21:$P$27,6,FALSE),0)</f>
        <v>0</v>
      </c>
      <c r="K28" s="38">
        <f>SUMIFS(Registros!$I:$I,Registros!$G:$G,$D28,Registros!$E:$E,$U$8)</f>
        <v>0</v>
      </c>
      <c r="N28" s="3" t="s">
        <v>19</v>
      </c>
      <c r="Q28" s="45"/>
      <c r="R28" s="46">
        <f>IFERROR(U28/HLOOKUP($U$8,Orçamento!$E$33:$P$44,6,FALSE),0)</f>
        <v>0</v>
      </c>
      <c r="S28" s="45"/>
      <c r="T28" s="45"/>
      <c r="U28" s="47">
        <f>SUMIFS(Registros!$I:$I,Registros!$G:$G,$N28,Registros!$E:$E,$U$8)</f>
        <v>500</v>
      </c>
      <c r="V28" s="45"/>
      <c r="W28" s="45"/>
      <c r="X28" s="45"/>
    </row>
    <row r="29" s="31" customFormat="1" ht="25" customHeight="1" spans="4:24">
      <c r="D29" s="2" t="s">
        <v>20</v>
      </c>
      <c r="H29" s="34">
        <f>IFERROR(K29/HLOOKUP($U$8,Orçamento!$E$21:$P$27,7,FALSE),0)</f>
        <v>0</v>
      </c>
      <c r="K29" s="38">
        <f>SUMIFS(Registros!$I:$I,Registros!$G:$G,$D29,Registros!$E:$E,$U$8)</f>
        <v>0</v>
      </c>
      <c r="N29" s="3" t="s">
        <v>21</v>
      </c>
      <c r="Q29" s="45"/>
      <c r="R29" s="46">
        <f>IFERROR(U29/HLOOKUP($U$8,Orçamento!$E$33:$P$44,7,FALSE),0)</f>
        <v>0</v>
      </c>
      <c r="S29" s="45"/>
      <c r="T29" s="45"/>
      <c r="U29" s="47">
        <f>SUMIFS(Registros!$I:$I,Registros!$G:$G,$N29,Registros!$E:$E,$U$8)</f>
        <v>0</v>
      </c>
      <c r="V29" s="45"/>
      <c r="W29" s="45"/>
      <c r="X29" s="45"/>
    </row>
    <row r="30" s="31" customFormat="1" ht="25" customHeight="1" spans="4:24">
      <c r="D30" s="2"/>
      <c r="H30" s="34"/>
      <c r="K30" s="38"/>
      <c r="N30" s="3" t="s">
        <v>22</v>
      </c>
      <c r="Q30" s="45"/>
      <c r="R30" s="46">
        <f>IFERROR(U30/HLOOKUP($U$8,Orçamento!$E$33:$P$44,8,FALSE),0)</f>
        <v>0</v>
      </c>
      <c r="S30" s="45"/>
      <c r="T30" s="45"/>
      <c r="U30" s="47">
        <f>SUMIFS(Registros!$I:$I,Registros!$G:$G,$N30,Registros!$E:$E,$U$8)</f>
        <v>0</v>
      </c>
      <c r="V30" s="45"/>
      <c r="W30" s="45"/>
      <c r="X30" s="45"/>
    </row>
    <row r="31" s="31" customFormat="1" ht="25" customHeight="1" spans="4:24">
      <c r="D31" s="2"/>
      <c r="H31" s="34"/>
      <c r="K31" s="38"/>
      <c r="N31" s="3" t="s">
        <v>23</v>
      </c>
      <c r="Q31" s="45"/>
      <c r="R31" s="46">
        <f>IFERROR(U31/HLOOKUP($U$8,Orçamento!$E$33:$P$44,9,FALSE),0)</f>
        <v>0</v>
      </c>
      <c r="S31" s="45"/>
      <c r="T31" s="45"/>
      <c r="U31" s="47">
        <f>SUMIFS(Registros!$I:$I,Registros!$G:$G,$N31,Registros!$E:$E,$U$8)</f>
        <v>0</v>
      </c>
      <c r="V31" s="45"/>
      <c r="W31" s="45"/>
      <c r="X31" s="45"/>
    </row>
    <row r="32" s="31" customFormat="1" ht="25" customHeight="1" spans="4:24">
      <c r="D32" s="2"/>
      <c r="H32" s="34"/>
      <c r="K32" s="38"/>
      <c r="N32" s="3" t="s">
        <v>24</v>
      </c>
      <c r="Q32" s="45"/>
      <c r="R32" s="46">
        <f>IFERROR(U32/HLOOKUP($U$8,Orçamento!$E$33:$P$44,10,FALSE),0)</f>
        <v>0</v>
      </c>
      <c r="S32" s="45"/>
      <c r="T32" s="45"/>
      <c r="U32" s="47">
        <f>SUMIFS(Registros!$I:$I,Registros!$G:$G,$N32,Registros!$E:$E,$U$8)</f>
        <v>0</v>
      </c>
      <c r="V32" s="45"/>
      <c r="W32" s="45"/>
      <c r="X32" s="45"/>
    </row>
    <row r="33" spans="4:24">
      <c r="D33" s="35"/>
      <c r="N33" s="43"/>
      <c r="Q33" s="49"/>
      <c r="R33" s="49"/>
      <c r="S33" s="49"/>
      <c r="T33" s="49"/>
      <c r="U33" s="49"/>
      <c r="V33" s="49"/>
      <c r="W33" s="49"/>
      <c r="X33" s="49"/>
    </row>
    <row r="34" s="31" customFormat="1" ht="25" customHeight="1" spans="4:24">
      <c r="D34" s="2" t="s">
        <v>25</v>
      </c>
      <c r="H34" s="34">
        <f>IFERROR(K34/HLOOKUP($U$8,Orçamento!$E$21:$P$29,8,FALSE),0)</f>
        <v>0</v>
      </c>
      <c r="K34" s="38">
        <f>SUM(K25:K33)</f>
        <v>2200</v>
      </c>
      <c r="N34" s="3" t="s">
        <v>26</v>
      </c>
      <c r="Q34" s="45"/>
      <c r="R34" s="46">
        <f>IFERROR(U34/HLOOKUP($U$8,Orçamento!$E$33:$P$44,12,FALSE),0)</f>
        <v>1.21428571428571</v>
      </c>
      <c r="S34" s="45"/>
      <c r="T34" s="45"/>
      <c r="U34" s="47">
        <f>SUM(U25:U33)</f>
        <v>850</v>
      </c>
      <c r="V34" s="45"/>
      <c r="W34" s="45"/>
      <c r="X34" s="45"/>
    </row>
    <row r="35" spans="4:14">
      <c r="D35" s="35"/>
      <c r="N35" s="35"/>
    </row>
    <row r="36" customFormat="1" spans="4:14">
      <c r="D36" s="36"/>
      <c r="N36" s="35"/>
    </row>
    <row r="37" customFormat="1" ht="13.5" spans="4:14">
      <c r="D37" s="35"/>
      <c r="N37" s="35"/>
    </row>
    <row r="38" customFormat="1" ht="12" customHeight="1" spans="2:24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="31" customFormat="1" ht="25" customHeight="1" spans="4:22">
      <c r="D39" s="2" t="s">
        <v>27</v>
      </c>
      <c r="H39" s="34"/>
      <c r="K39" s="38">
        <f>K34-U34</f>
        <v>1350</v>
      </c>
      <c r="N39" s="39" t="s">
        <v>28</v>
      </c>
      <c r="O39" s="39"/>
      <c r="P39" s="39"/>
      <c r="Q39" s="39"/>
      <c r="R39" s="39"/>
      <c r="S39" s="39"/>
      <c r="T39" s="39"/>
      <c r="U39" s="44"/>
      <c r="V39"/>
    </row>
    <row r="40" s="31" customFormat="1" ht="25" customHeight="1" spans="4:22">
      <c r="D40" s="2" t="s">
        <v>29</v>
      </c>
      <c r="H40" s="34"/>
      <c r="K40" s="38">
        <f>SUMIFS(Registros!$I:$I,Registros!$E:$E,"&lt;"&amp;$U$8)</f>
        <v>1000</v>
      </c>
      <c r="N40" s="39" t="s">
        <v>30</v>
      </c>
      <c r="O40" s="39"/>
      <c r="P40" s="39"/>
      <c r="Q40" s="39"/>
      <c r="R40" s="39"/>
      <c r="S40" s="39"/>
      <c r="T40" s="39"/>
      <c r="U40" s="44"/>
      <c r="V40"/>
    </row>
    <row r="41" s="31" customFormat="1" ht="25" customHeight="1" spans="4:22">
      <c r="D41" s="2" t="s">
        <v>31</v>
      </c>
      <c r="H41" s="34"/>
      <c r="K41" s="38">
        <f>K39+K40</f>
        <v>2350</v>
      </c>
      <c r="N41" s="39" t="s">
        <v>32</v>
      </c>
      <c r="O41" s="39"/>
      <c r="P41" s="39"/>
      <c r="Q41" s="39"/>
      <c r="R41" s="39"/>
      <c r="S41" s="39"/>
      <c r="T41" s="39"/>
      <c r="U41" s="44"/>
      <c r="V41"/>
    </row>
    <row r="42" ht="13.5"/>
    <row r="43" customFormat="1" ht="12" customHeight="1" spans="2:24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</sheetData>
  <mergeCells count="8">
    <mergeCell ref="N17:U17"/>
    <mergeCell ref="H23:I23"/>
    <mergeCell ref="K23:L23"/>
    <mergeCell ref="R23:S23"/>
    <mergeCell ref="U23:V23"/>
    <mergeCell ref="N39:U39"/>
    <mergeCell ref="N40:U40"/>
    <mergeCell ref="N41:U41"/>
  </mergeCells>
  <dataValidations count="1">
    <dataValidation type="list" allowBlank="1" showInputMessage="1" showErrorMessage="1" sqref="U8">
      <formula1>CONFIGURÇÃO!$A$5:$A$16</formula1>
    </dataValidation>
  </dataValidations>
  <printOptions horizontalCentered="1"/>
  <pageMargins left="0.786805555555556" right="0.786805555555556" top="0.393055555555556" bottom="0.786805555555556" header="0" footer="0.393055555555556"/>
  <pageSetup paperSize="9" scale="7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47"/>
  <sheetViews>
    <sheetView showGridLines="0" zoomScale="115" zoomScaleNormal="115" workbookViewId="0">
      <selection activeCell="A24" sqref="$A24:$XFD24"/>
    </sheetView>
  </sheetViews>
  <sheetFormatPr defaultColWidth="9.14285714285714" defaultRowHeight="12.75"/>
  <cols>
    <col min="1" max="2" width="2.71428571428571" customWidth="1"/>
    <col min="3" max="3" width="4.71428571428571" customWidth="1"/>
    <col min="4" max="4" width="40.7142857142857" customWidth="1"/>
    <col min="5" max="16" width="18.7142857142857" customWidth="1"/>
    <col min="17" max="19" width="2.71428571428571" customWidth="1"/>
    <col min="20" max="20" width="10.7142857142857" customWidth="1"/>
  </cols>
  <sheetData>
    <row r="1" customFormat="1" ht="5" customHeight="1"/>
    <row r="2" customFormat="1"/>
    <row r="3" customFormat="1"/>
    <row r="4" customFormat="1"/>
    <row r="5" customFormat="1"/>
    <row r="6" customFormat="1" ht="13.5" spans="2:18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customFormat="1" spans="2:18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customFormat="1" ht="23.25" spans="3:16">
      <c r="C8" s="7" t="str">
        <f>PainelPrincipal!C8</f>
        <v>NOME EMPRESA</v>
      </c>
      <c r="O8" s="16">
        <f>PainelPrincipal!U8</f>
        <v>45688</v>
      </c>
      <c r="P8" s="16"/>
    </row>
    <row r="9" customFormat="1" ht="15" spans="3:3">
      <c r="C9" s="8" t="str">
        <f>PainelPrincipal!C9</f>
        <v>CNPJ: 00.000.000/0001-00</v>
      </c>
    </row>
    <row r="10" customFormat="1" ht="3" customHeight="1"/>
    <row r="11" customFormat="1" ht="24" customHeight="1" spans="3:3">
      <c r="C11" s="9" t="str">
        <f>PainelPrincipal!C11</f>
        <v>DATA ATUALIZAÇÃO: 26/02/2025 - 10:01</v>
      </c>
    </row>
    <row r="12" customFormat="1" ht="3" customHeight="1"/>
    <row r="13" customFormat="1" spans="2:18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customFormat="1"/>
    <row r="15" customFormat="1" ht="13.5"/>
    <row r="16" customFormat="1" ht="12" customHeight="1" spans="2:18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customFormat="1" ht="21" spans="4:4">
      <c r="D17" s="10" t="s">
        <v>33</v>
      </c>
    </row>
    <row r="18" customFormat="1" ht="6" customHeight="1"/>
    <row r="19" customFormat="1" ht="15.75" spans="4:15">
      <c r="D19" s="11" t="s">
        <v>8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customFormat="1" ht="6" customHeight="1"/>
    <row r="21" spans="4:16">
      <c r="D21" s="21" t="s">
        <v>34</v>
      </c>
      <c r="E21" s="22">
        <f>CONFIGURÇÃO!A5</f>
        <v>45688</v>
      </c>
      <c r="F21" s="22">
        <f t="shared" ref="F21:P21" si="0">EOMONTH(E21,1)</f>
        <v>45716</v>
      </c>
      <c r="G21" s="22">
        <f t="shared" si="0"/>
        <v>45747</v>
      </c>
      <c r="H21" s="22">
        <f t="shared" si="0"/>
        <v>45777</v>
      </c>
      <c r="I21" s="22">
        <f t="shared" si="0"/>
        <v>45808</v>
      </c>
      <c r="J21" s="22">
        <f t="shared" si="0"/>
        <v>45838</v>
      </c>
      <c r="K21" s="22">
        <f t="shared" si="0"/>
        <v>45869</v>
      </c>
      <c r="L21" s="22">
        <f t="shared" si="0"/>
        <v>45900</v>
      </c>
      <c r="M21" s="22">
        <f t="shared" si="0"/>
        <v>45930</v>
      </c>
      <c r="N21" s="22">
        <f t="shared" si="0"/>
        <v>45961</v>
      </c>
      <c r="O21" s="22">
        <f t="shared" si="0"/>
        <v>45991</v>
      </c>
      <c r="P21" s="22">
        <f t="shared" si="0"/>
        <v>46022</v>
      </c>
    </row>
    <row r="22" ht="3" customHeight="1"/>
    <row r="23" ht="20" customHeight="1" spans="4:16">
      <c r="D23" s="23" t="s">
        <v>12</v>
      </c>
      <c r="E23" s="24">
        <v>2000</v>
      </c>
      <c r="F23" s="24">
        <v>2000</v>
      </c>
      <c r="G23" s="24">
        <v>2000</v>
      </c>
      <c r="H23" s="24">
        <v>2000</v>
      </c>
      <c r="I23" s="24">
        <v>2000</v>
      </c>
      <c r="J23" s="24">
        <v>2000</v>
      </c>
      <c r="K23" s="24">
        <v>2000</v>
      </c>
      <c r="L23" s="24">
        <v>2000</v>
      </c>
      <c r="M23" s="24">
        <v>2000</v>
      </c>
      <c r="N23" s="24">
        <v>2000</v>
      </c>
      <c r="O23" s="24">
        <v>2000</v>
      </c>
      <c r="P23" s="24">
        <v>2000</v>
      </c>
    </row>
    <row r="24" ht="20" customHeight="1" spans="4:16">
      <c r="D24" s="23" t="s">
        <v>14</v>
      </c>
      <c r="E24" s="25">
        <v>300</v>
      </c>
      <c r="F24" s="25">
        <v>300</v>
      </c>
      <c r="G24" s="25">
        <v>300</v>
      </c>
      <c r="H24" s="25">
        <v>300</v>
      </c>
      <c r="I24" s="25">
        <v>300</v>
      </c>
      <c r="J24" s="25">
        <v>300</v>
      </c>
      <c r="K24" s="25">
        <v>300</v>
      </c>
      <c r="L24" s="25">
        <v>300</v>
      </c>
      <c r="M24" s="25">
        <v>300</v>
      </c>
      <c r="N24" s="25">
        <v>300</v>
      </c>
      <c r="O24" s="25">
        <v>300</v>
      </c>
      <c r="P24" s="25">
        <v>300</v>
      </c>
    </row>
    <row r="25" ht="20" customHeight="1" spans="4:16">
      <c r="D25" s="23" t="s">
        <v>16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</row>
    <row r="26" customFormat="1" ht="20" customHeight="1" spans="4:16">
      <c r="D26" s="23" t="s">
        <v>18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</row>
    <row r="27" ht="20" customHeight="1" spans="4:16">
      <c r="D27" s="23" t="s">
        <v>20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</row>
    <row r="28" ht="13.5"/>
    <row r="29" ht="15.75" spans="4:16">
      <c r="D29" s="26" t="s">
        <v>25</v>
      </c>
      <c r="E29" s="27">
        <f t="shared" ref="E29:P29" si="1">SUM(E23:E28)</f>
        <v>2300</v>
      </c>
      <c r="F29" s="27">
        <f t="shared" si="1"/>
        <v>2300</v>
      </c>
      <c r="G29" s="27">
        <f t="shared" si="1"/>
        <v>2300</v>
      </c>
      <c r="H29" s="27">
        <f t="shared" si="1"/>
        <v>2300</v>
      </c>
      <c r="I29" s="27">
        <f t="shared" si="1"/>
        <v>2300</v>
      </c>
      <c r="J29" s="27">
        <f t="shared" si="1"/>
        <v>2300</v>
      </c>
      <c r="K29" s="27">
        <f t="shared" si="1"/>
        <v>2300</v>
      </c>
      <c r="L29" s="27">
        <f t="shared" si="1"/>
        <v>2300</v>
      </c>
      <c r="M29" s="27">
        <f t="shared" si="1"/>
        <v>2300</v>
      </c>
      <c r="N29" s="27">
        <f t="shared" si="1"/>
        <v>2300</v>
      </c>
      <c r="O29" s="27">
        <f t="shared" si="1"/>
        <v>2300</v>
      </c>
      <c r="P29" s="27">
        <f t="shared" si="1"/>
        <v>2300</v>
      </c>
    </row>
    <row r="31" customFormat="1" ht="15.75" spans="4:15">
      <c r="D31" s="11" t="s">
        <v>11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ht="6" customHeight="1"/>
    <row r="33" customFormat="1" spans="4:16">
      <c r="D33" s="21" t="s">
        <v>34</v>
      </c>
      <c r="E33" s="22">
        <f>CONFIGURÇÃO!A5</f>
        <v>45688</v>
      </c>
      <c r="F33" s="22">
        <f t="shared" ref="F33:P33" si="2">EOMONTH(E33,1)</f>
        <v>45716</v>
      </c>
      <c r="G33" s="22">
        <f t="shared" si="2"/>
        <v>45747</v>
      </c>
      <c r="H33" s="22">
        <f t="shared" si="2"/>
        <v>45777</v>
      </c>
      <c r="I33" s="22">
        <f t="shared" si="2"/>
        <v>45808</v>
      </c>
      <c r="J33" s="22">
        <f t="shared" si="2"/>
        <v>45838</v>
      </c>
      <c r="K33" s="22">
        <f t="shared" si="2"/>
        <v>45869</v>
      </c>
      <c r="L33" s="22">
        <f t="shared" si="2"/>
        <v>45900</v>
      </c>
      <c r="M33" s="22">
        <f t="shared" si="2"/>
        <v>45930</v>
      </c>
      <c r="N33" s="22">
        <f t="shared" si="2"/>
        <v>45961</v>
      </c>
      <c r="O33" s="22">
        <f t="shared" si="2"/>
        <v>45991</v>
      </c>
      <c r="P33" s="22">
        <f t="shared" si="2"/>
        <v>46022</v>
      </c>
    </row>
    <row r="34" ht="3" customHeight="1"/>
    <row r="35" ht="20" customHeight="1" spans="4:16">
      <c r="D35" s="28" t="s">
        <v>13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</row>
    <row r="36" ht="20" customHeight="1" spans="4:16">
      <c r="D36" s="28" t="s">
        <v>15</v>
      </c>
      <c r="E36" s="25">
        <v>700</v>
      </c>
      <c r="F36" s="25">
        <v>700</v>
      </c>
      <c r="G36" s="25">
        <v>700</v>
      </c>
      <c r="H36" s="25">
        <v>700</v>
      </c>
      <c r="I36" s="25">
        <v>700</v>
      </c>
      <c r="J36" s="25">
        <v>700</v>
      </c>
      <c r="K36" s="25">
        <v>700</v>
      </c>
      <c r="L36" s="25">
        <v>700</v>
      </c>
      <c r="M36" s="25">
        <v>700</v>
      </c>
      <c r="N36" s="25">
        <v>700</v>
      </c>
      <c r="O36" s="25">
        <v>700</v>
      </c>
      <c r="P36" s="25">
        <v>700</v>
      </c>
    </row>
    <row r="37" ht="20" customHeight="1" spans="4:16">
      <c r="D37" s="28" t="s">
        <v>17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</row>
    <row r="38" ht="20" customHeight="1" spans="4:16">
      <c r="D38" s="28" t="s">
        <v>19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</row>
    <row r="39" ht="20" customHeight="1" spans="4:16">
      <c r="D39" s="28" t="s">
        <v>21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</row>
    <row r="40" ht="20" customHeight="1" spans="4:16">
      <c r="D40" s="28" t="s">
        <v>22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</row>
    <row r="41" ht="20" customHeight="1" spans="4:16">
      <c r="D41" s="28" t="s">
        <v>23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</row>
    <row r="42" ht="20" customHeight="1" spans="4:16">
      <c r="D42" s="28" t="s">
        <v>24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</row>
    <row r="43" ht="13.5"/>
    <row r="44" customFormat="1" ht="15.75" spans="4:16">
      <c r="D44" s="26" t="s">
        <v>35</v>
      </c>
      <c r="E44" s="27">
        <f t="shared" ref="E44:P44" si="3">SUM(E34:E43)</f>
        <v>700</v>
      </c>
      <c r="F44" s="27">
        <f t="shared" si="3"/>
        <v>700</v>
      </c>
      <c r="G44" s="27">
        <f t="shared" si="3"/>
        <v>700</v>
      </c>
      <c r="H44" s="27">
        <f t="shared" si="3"/>
        <v>700</v>
      </c>
      <c r="I44" s="27">
        <f t="shared" si="3"/>
        <v>700</v>
      </c>
      <c r="J44" s="27">
        <f t="shared" si="3"/>
        <v>700</v>
      </c>
      <c r="K44" s="27">
        <f t="shared" si="3"/>
        <v>700</v>
      </c>
      <c r="L44" s="27">
        <f t="shared" si="3"/>
        <v>700</v>
      </c>
      <c r="M44" s="27">
        <f t="shared" si="3"/>
        <v>700</v>
      </c>
      <c r="N44" s="27">
        <f t="shared" si="3"/>
        <v>700</v>
      </c>
      <c r="O44" s="27">
        <f t="shared" si="3"/>
        <v>700</v>
      </c>
      <c r="P44" s="27">
        <f t="shared" si="3"/>
        <v>700</v>
      </c>
    </row>
    <row r="45" customFormat="1" ht="16.5" spans="4:4">
      <c r="D45" s="26"/>
    </row>
    <row r="46" customFormat="1" ht="12" customHeight="1" spans="2:18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ht="17.25" spans="4:16">
      <c r="D47" s="29" t="s">
        <v>36</v>
      </c>
      <c r="E47" s="30">
        <f t="shared" ref="E47:P47" si="4">E29+E44</f>
        <v>3000</v>
      </c>
      <c r="F47" s="30">
        <f t="shared" si="4"/>
        <v>3000</v>
      </c>
      <c r="G47" s="30">
        <f t="shared" si="4"/>
        <v>3000</v>
      </c>
      <c r="H47" s="30">
        <f t="shared" si="4"/>
        <v>3000</v>
      </c>
      <c r="I47" s="30">
        <f t="shared" si="4"/>
        <v>3000</v>
      </c>
      <c r="J47" s="30">
        <f t="shared" si="4"/>
        <v>3000</v>
      </c>
      <c r="K47" s="30">
        <f t="shared" si="4"/>
        <v>3000</v>
      </c>
      <c r="L47" s="30">
        <f t="shared" si="4"/>
        <v>3000</v>
      </c>
      <c r="M47" s="30">
        <f t="shared" si="4"/>
        <v>3000</v>
      </c>
      <c r="N47" s="30">
        <f t="shared" si="4"/>
        <v>3000</v>
      </c>
      <c r="O47" s="30">
        <f t="shared" si="4"/>
        <v>3000</v>
      </c>
      <c r="P47" s="30">
        <f t="shared" si="4"/>
        <v>3000</v>
      </c>
    </row>
  </sheetData>
  <mergeCells count="1">
    <mergeCell ref="O8:P8"/>
  </mergeCells>
  <conditionalFormatting sqref="J14">
    <cfRule type="iconSet" priority="1">
      <iconSet iconSet="3Symbols">
        <cfvo type="percent" val="0"/>
        <cfvo type="percent" val="33"/>
        <cfvo type="percent" val="67"/>
      </iconSet>
    </cfRule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21"/>
  <sheetViews>
    <sheetView showGridLines="0" zoomScale="130" zoomScaleNormal="130" workbookViewId="0">
      <pane xSplit="2" ySplit="19" topLeftCell="C20" activePane="bottomRight" state="frozen"/>
      <selection/>
      <selection pane="topRight"/>
      <selection pane="bottomLeft"/>
      <selection pane="bottomRight" activeCell="J30" sqref="J29:J30"/>
    </sheetView>
  </sheetViews>
  <sheetFormatPr defaultColWidth="9.14285714285714" defaultRowHeight="12.75"/>
  <cols>
    <col min="1" max="2" width="2.71428571428571" customWidth="1"/>
    <col min="3" max="3" width="4.71428571428571" customWidth="1"/>
    <col min="4" max="6" width="13.7142857142857" customWidth="1"/>
    <col min="7" max="7" width="40.7142857142857" customWidth="1"/>
    <col min="8" max="8" width="50.7142857142857" customWidth="1"/>
    <col min="9" max="9" width="13.7142857142857" customWidth="1"/>
    <col min="10" max="10" width="50.7142857142857" customWidth="1"/>
    <col min="11" max="13" width="2.71428571428571" customWidth="1"/>
    <col min="14" max="14" width="10.7142857142857" customWidth="1"/>
  </cols>
  <sheetData>
    <row r="1" customFormat="1" ht="5" customHeight="1"/>
    <row r="2" customFormat="1"/>
    <row r="3" customFormat="1"/>
    <row r="4" customFormat="1"/>
    <row r="5" customFormat="1"/>
    <row r="6" customFormat="1" ht="13.5" spans="2:12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customFormat="1" spans="2:12"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customFormat="1" ht="23.25" spans="3:10">
      <c r="C8" s="7" t="str">
        <f>PainelPrincipal!C8</f>
        <v>NOME EMPRESA</v>
      </c>
      <c r="J8" s="16">
        <f>PainelPrincipal!U8</f>
        <v>45688</v>
      </c>
    </row>
    <row r="9" customFormat="1" ht="15" spans="3:3">
      <c r="C9" s="8" t="str">
        <f>PainelPrincipal!C9</f>
        <v>CNPJ: 00.000.000/0001-00</v>
      </c>
    </row>
    <row r="10" customFormat="1" ht="3" customHeight="1"/>
    <row r="11" customFormat="1" ht="24" customHeight="1" spans="3:3">
      <c r="C11" s="9" t="str">
        <f>PainelPrincipal!C11</f>
        <v>DATA ATUALIZAÇÃO: 26/02/2025 - 10:01</v>
      </c>
    </row>
    <row r="12" customFormat="1" ht="3" customHeight="1"/>
    <row r="13" customFormat="1" spans="2:1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customFormat="1"/>
    <row r="15" customFormat="1" ht="13.5"/>
    <row r="16" customFormat="1" ht="12" customHeight="1" spans="2:1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customFormat="1" ht="21" spans="3:3">
      <c r="C17" s="10" t="s">
        <v>37</v>
      </c>
    </row>
    <row r="18" customFormat="1" ht="6" customHeight="1"/>
    <row r="19" customFormat="1" ht="15.75" spans="3:10">
      <c r="C19" s="11" t="s">
        <v>38</v>
      </c>
      <c r="D19" s="11" t="s">
        <v>39</v>
      </c>
      <c r="E19" s="11" t="s">
        <v>40</v>
      </c>
      <c r="F19" s="11" t="s">
        <v>41</v>
      </c>
      <c r="G19" s="11" t="s">
        <v>34</v>
      </c>
      <c r="H19" s="11" t="s">
        <v>42</v>
      </c>
      <c r="I19" s="11" t="s">
        <v>43</v>
      </c>
      <c r="J19" s="11" t="s">
        <v>44</v>
      </c>
    </row>
    <row r="20" customFormat="1" ht="6" customHeight="1"/>
    <row r="21" s="4" customFormat="1" ht="15" customHeight="1" spans="3:10">
      <c r="C21" s="12">
        <v>1</v>
      </c>
      <c r="D21" s="13">
        <v>45657</v>
      </c>
      <c r="E21" s="14">
        <f t="shared" ref="E21:E84" si="0">IF(D21="","",EOMONTH(D21,0))</f>
        <v>45657</v>
      </c>
      <c r="F21" s="12" t="s">
        <v>45</v>
      </c>
      <c r="G21" s="15" t="s">
        <v>46</v>
      </c>
      <c r="H21" s="12" t="s">
        <v>47</v>
      </c>
      <c r="I21" s="17">
        <v>1000</v>
      </c>
      <c r="J21" s="12"/>
    </row>
    <row r="22" s="4" customFormat="1" ht="15" customHeight="1" spans="3:10">
      <c r="C22" s="12">
        <v>2</v>
      </c>
      <c r="D22" s="13">
        <v>45672</v>
      </c>
      <c r="E22" s="14">
        <f t="shared" si="0"/>
        <v>45688</v>
      </c>
      <c r="F22" s="12" t="s">
        <v>45</v>
      </c>
      <c r="G22" s="15" t="s">
        <v>14</v>
      </c>
      <c r="H22" s="12" t="s">
        <v>48</v>
      </c>
      <c r="I22" s="17">
        <v>750</v>
      </c>
      <c r="J22" s="12" t="s">
        <v>49</v>
      </c>
    </row>
    <row r="23" s="4" customFormat="1" ht="15" customHeight="1" spans="3:10">
      <c r="C23" s="12">
        <v>3</v>
      </c>
      <c r="D23" s="13">
        <v>45683</v>
      </c>
      <c r="E23" s="14">
        <f t="shared" si="0"/>
        <v>45688</v>
      </c>
      <c r="F23" s="12" t="s">
        <v>45</v>
      </c>
      <c r="G23" s="15" t="s">
        <v>12</v>
      </c>
      <c r="H23" s="12" t="s">
        <v>48</v>
      </c>
      <c r="I23" s="17">
        <v>1450</v>
      </c>
      <c r="J23" s="12" t="s">
        <v>49</v>
      </c>
    </row>
    <row r="24" s="4" customFormat="1" ht="15" customHeight="1" spans="3:10">
      <c r="C24" s="12">
        <v>4</v>
      </c>
      <c r="D24" s="13">
        <v>45688</v>
      </c>
      <c r="E24" s="14">
        <f t="shared" si="0"/>
        <v>45688</v>
      </c>
      <c r="F24" s="12" t="s">
        <v>50</v>
      </c>
      <c r="G24" s="15" t="s">
        <v>15</v>
      </c>
      <c r="H24" s="12" t="s">
        <v>51</v>
      </c>
      <c r="I24" s="17">
        <v>350</v>
      </c>
      <c r="J24" s="12" t="s">
        <v>49</v>
      </c>
    </row>
    <row r="25" s="4" customFormat="1" ht="15" customHeight="1" spans="3:10">
      <c r="C25" s="12">
        <v>5</v>
      </c>
      <c r="D25" s="13">
        <v>45714</v>
      </c>
      <c r="E25" s="14">
        <f t="shared" si="0"/>
        <v>45716</v>
      </c>
      <c r="F25" s="12" t="s">
        <v>45</v>
      </c>
      <c r="G25" s="15" t="s">
        <v>14</v>
      </c>
      <c r="H25" s="12" t="s">
        <v>52</v>
      </c>
      <c r="I25" s="17">
        <v>250</v>
      </c>
      <c r="J25" s="12" t="s">
        <v>49</v>
      </c>
    </row>
    <row r="26" s="4" customFormat="1" ht="15" customHeight="1" spans="3:10">
      <c r="C26" s="12">
        <v>6</v>
      </c>
      <c r="D26" s="13">
        <v>45677</v>
      </c>
      <c r="E26" s="14">
        <f t="shared" si="0"/>
        <v>45688</v>
      </c>
      <c r="F26" s="12" t="s">
        <v>50</v>
      </c>
      <c r="G26" s="15" t="s">
        <v>19</v>
      </c>
      <c r="H26" s="12" t="s">
        <v>53</v>
      </c>
      <c r="I26" s="17">
        <v>500</v>
      </c>
      <c r="J26" s="12"/>
    </row>
    <row r="27" s="4" customFormat="1" ht="15" customHeight="1" spans="3:10">
      <c r="C27" s="12">
        <v>7</v>
      </c>
      <c r="D27" s="13"/>
      <c r="E27" s="14" t="str">
        <f t="shared" si="0"/>
        <v/>
      </c>
      <c r="F27" s="12"/>
      <c r="G27" s="15"/>
      <c r="H27" s="12"/>
      <c r="I27" s="17"/>
      <c r="J27" s="12"/>
    </row>
    <row r="28" s="4" customFormat="1" ht="15" customHeight="1" spans="3:10">
      <c r="C28" s="12">
        <v>8</v>
      </c>
      <c r="D28" s="13"/>
      <c r="E28" s="14" t="str">
        <f t="shared" si="0"/>
        <v/>
      </c>
      <c r="F28" s="12"/>
      <c r="G28" s="15"/>
      <c r="H28" s="12"/>
      <c r="I28" s="17"/>
      <c r="J28" s="12"/>
    </row>
    <row r="29" s="4" customFormat="1" ht="15" customHeight="1" spans="3:10">
      <c r="C29" s="12">
        <v>9</v>
      </c>
      <c r="D29" s="13"/>
      <c r="E29" s="14" t="str">
        <f t="shared" si="0"/>
        <v/>
      </c>
      <c r="F29" s="12"/>
      <c r="G29" s="15"/>
      <c r="H29" s="12"/>
      <c r="I29" s="17"/>
      <c r="J29" s="12"/>
    </row>
    <row r="30" s="4" customFormat="1" ht="15" customHeight="1" spans="3:10">
      <c r="C30" s="12">
        <v>10</v>
      </c>
      <c r="D30" s="13"/>
      <c r="E30" s="14" t="str">
        <f t="shared" si="0"/>
        <v/>
      </c>
      <c r="F30" s="12"/>
      <c r="G30" s="15"/>
      <c r="H30" s="12"/>
      <c r="I30" s="17"/>
      <c r="J30" s="12"/>
    </row>
    <row r="31" s="4" customFormat="1" ht="15" customHeight="1" spans="3:10">
      <c r="C31" s="12">
        <v>11</v>
      </c>
      <c r="D31" s="13"/>
      <c r="E31" s="14" t="str">
        <f t="shared" si="0"/>
        <v/>
      </c>
      <c r="F31" s="12"/>
      <c r="G31" s="15"/>
      <c r="H31" s="12"/>
      <c r="I31" s="17"/>
      <c r="J31" s="12"/>
    </row>
    <row r="32" s="4" customFormat="1" ht="15" customHeight="1" spans="3:10">
      <c r="C32" s="12">
        <v>12</v>
      </c>
      <c r="D32" s="13"/>
      <c r="E32" s="14" t="str">
        <f t="shared" si="0"/>
        <v/>
      </c>
      <c r="F32" s="12"/>
      <c r="G32" s="15"/>
      <c r="H32" s="12"/>
      <c r="I32" s="17"/>
      <c r="J32" s="12"/>
    </row>
    <row r="33" s="4" customFormat="1" ht="15" customHeight="1" spans="3:10">
      <c r="C33" s="12">
        <v>13</v>
      </c>
      <c r="D33" s="13"/>
      <c r="E33" s="14" t="str">
        <f t="shared" si="0"/>
        <v/>
      </c>
      <c r="F33" s="12"/>
      <c r="G33" s="15"/>
      <c r="H33" s="12"/>
      <c r="I33" s="17"/>
      <c r="J33" s="12"/>
    </row>
    <row r="34" s="4" customFormat="1" ht="15" customHeight="1" spans="3:10">
      <c r="C34" s="12">
        <v>14</v>
      </c>
      <c r="D34" s="13"/>
      <c r="E34" s="14" t="str">
        <f t="shared" si="0"/>
        <v/>
      </c>
      <c r="F34" s="12"/>
      <c r="G34" s="15"/>
      <c r="H34" s="12"/>
      <c r="I34" s="17"/>
      <c r="J34" s="12"/>
    </row>
    <row r="35" s="4" customFormat="1" ht="15" customHeight="1" spans="3:10">
      <c r="C35" s="12">
        <v>15</v>
      </c>
      <c r="D35" s="13"/>
      <c r="E35" s="14" t="str">
        <f t="shared" si="0"/>
        <v/>
      </c>
      <c r="F35" s="12"/>
      <c r="G35" s="15"/>
      <c r="H35" s="12"/>
      <c r="I35" s="17"/>
      <c r="J35" s="12"/>
    </row>
    <row r="36" s="4" customFormat="1" ht="15" customHeight="1" spans="3:10">
      <c r="C36" s="12">
        <v>16</v>
      </c>
      <c r="D36" s="13"/>
      <c r="E36" s="14" t="str">
        <f t="shared" si="0"/>
        <v/>
      </c>
      <c r="F36" s="12"/>
      <c r="G36" s="15"/>
      <c r="H36" s="12"/>
      <c r="I36" s="17"/>
      <c r="J36" s="12"/>
    </row>
    <row r="37" s="4" customFormat="1" ht="15" customHeight="1" spans="3:10">
      <c r="C37" s="12">
        <v>17</v>
      </c>
      <c r="D37" s="13"/>
      <c r="E37" s="14" t="str">
        <f t="shared" si="0"/>
        <v/>
      </c>
      <c r="F37" s="12"/>
      <c r="G37" s="15"/>
      <c r="H37" s="12"/>
      <c r="I37" s="17"/>
      <c r="J37" s="12"/>
    </row>
    <row r="38" s="4" customFormat="1" ht="15" customHeight="1" spans="3:10">
      <c r="C38" s="12">
        <v>18</v>
      </c>
      <c r="D38" s="13"/>
      <c r="E38" s="14" t="str">
        <f t="shared" si="0"/>
        <v/>
      </c>
      <c r="F38" s="12"/>
      <c r="G38" s="15"/>
      <c r="H38" s="12"/>
      <c r="I38" s="17"/>
      <c r="J38" s="12"/>
    </row>
    <row r="39" s="4" customFormat="1" ht="15" customHeight="1" spans="3:10">
      <c r="C39" s="12">
        <v>19</v>
      </c>
      <c r="D39" s="13"/>
      <c r="E39" s="14" t="str">
        <f t="shared" si="0"/>
        <v/>
      </c>
      <c r="F39" s="12"/>
      <c r="G39" s="15"/>
      <c r="H39" s="12"/>
      <c r="I39" s="17"/>
      <c r="J39" s="12"/>
    </row>
    <row r="40" s="4" customFormat="1" ht="15" customHeight="1" spans="3:10">
      <c r="C40" s="12">
        <v>20</v>
      </c>
      <c r="D40" s="13"/>
      <c r="E40" s="14" t="str">
        <f t="shared" si="0"/>
        <v/>
      </c>
      <c r="F40" s="12"/>
      <c r="G40" s="15"/>
      <c r="H40" s="12"/>
      <c r="I40" s="17"/>
      <c r="J40" s="12"/>
    </row>
    <row r="41" s="4" customFormat="1" ht="15" customHeight="1" spans="3:10">
      <c r="C41" s="12">
        <v>21</v>
      </c>
      <c r="D41" s="13"/>
      <c r="E41" s="14" t="str">
        <f t="shared" si="0"/>
        <v/>
      </c>
      <c r="F41" s="12"/>
      <c r="G41" s="15"/>
      <c r="H41" s="12"/>
      <c r="I41" s="17"/>
      <c r="J41" s="12"/>
    </row>
    <row r="42" s="4" customFormat="1" ht="15" customHeight="1" spans="3:10">
      <c r="C42" s="12">
        <v>22</v>
      </c>
      <c r="D42" s="13"/>
      <c r="E42" s="14" t="str">
        <f t="shared" si="0"/>
        <v/>
      </c>
      <c r="F42" s="12"/>
      <c r="G42" s="15"/>
      <c r="H42" s="12"/>
      <c r="I42" s="17"/>
      <c r="J42" s="12"/>
    </row>
    <row r="43" s="4" customFormat="1" ht="15" customHeight="1" spans="3:10">
      <c r="C43" s="12">
        <v>23</v>
      </c>
      <c r="D43" s="13"/>
      <c r="E43" s="14" t="str">
        <f t="shared" si="0"/>
        <v/>
      </c>
      <c r="F43" s="12"/>
      <c r="G43" s="15"/>
      <c r="H43" s="12"/>
      <c r="I43" s="17"/>
      <c r="J43" s="12"/>
    </row>
    <row r="44" s="4" customFormat="1" ht="15" customHeight="1" spans="3:10">
      <c r="C44" s="12">
        <v>24</v>
      </c>
      <c r="D44" s="13"/>
      <c r="E44" s="14" t="str">
        <f t="shared" si="0"/>
        <v/>
      </c>
      <c r="F44" s="12"/>
      <c r="G44" s="15"/>
      <c r="H44" s="12"/>
      <c r="I44" s="17"/>
      <c r="J44" s="12"/>
    </row>
    <row r="45" s="4" customFormat="1" ht="15" customHeight="1" spans="3:10">
      <c r="C45" s="12">
        <v>25</v>
      </c>
      <c r="D45" s="13"/>
      <c r="E45" s="14" t="str">
        <f t="shared" si="0"/>
        <v/>
      </c>
      <c r="F45" s="12"/>
      <c r="G45" s="15"/>
      <c r="H45" s="12"/>
      <c r="I45" s="17"/>
      <c r="J45" s="12"/>
    </row>
    <row r="46" s="4" customFormat="1" ht="15" customHeight="1" spans="3:10">
      <c r="C46" s="12">
        <v>26</v>
      </c>
      <c r="D46" s="13"/>
      <c r="E46" s="14" t="str">
        <f t="shared" si="0"/>
        <v/>
      </c>
      <c r="F46" s="12"/>
      <c r="G46" s="15"/>
      <c r="H46" s="12"/>
      <c r="I46" s="17"/>
      <c r="J46" s="12"/>
    </row>
    <row r="47" s="4" customFormat="1" ht="15" customHeight="1" spans="3:10">
      <c r="C47" s="12">
        <v>27</v>
      </c>
      <c r="D47" s="13"/>
      <c r="E47" s="14" t="str">
        <f t="shared" si="0"/>
        <v/>
      </c>
      <c r="F47" s="12"/>
      <c r="G47" s="15"/>
      <c r="H47" s="12"/>
      <c r="I47" s="17"/>
      <c r="J47" s="12"/>
    </row>
    <row r="48" s="4" customFormat="1" ht="15" customHeight="1" spans="3:10">
      <c r="C48" s="12">
        <v>28</v>
      </c>
      <c r="D48" s="13"/>
      <c r="E48" s="14" t="str">
        <f t="shared" si="0"/>
        <v/>
      </c>
      <c r="F48" s="12"/>
      <c r="G48" s="15"/>
      <c r="H48" s="12"/>
      <c r="I48" s="17"/>
      <c r="J48" s="12"/>
    </row>
    <row r="49" s="4" customFormat="1" ht="15" customHeight="1" spans="3:10">
      <c r="C49" s="12">
        <v>29</v>
      </c>
      <c r="D49" s="13"/>
      <c r="E49" s="14" t="str">
        <f t="shared" si="0"/>
        <v/>
      </c>
      <c r="F49" s="12"/>
      <c r="G49" s="15"/>
      <c r="H49" s="12"/>
      <c r="I49" s="17"/>
      <c r="J49" s="12"/>
    </row>
    <row r="50" s="4" customFormat="1" ht="15" customHeight="1" spans="3:10">
      <c r="C50" s="12">
        <v>30</v>
      </c>
      <c r="D50" s="13"/>
      <c r="E50" s="14" t="str">
        <f t="shared" si="0"/>
        <v/>
      </c>
      <c r="F50" s="12"/>
      <c r="G50" s="15"/>
      <c r="H50" s="12"/>
      <c r="I50" s="17"/>
      <c r="J50" s="12"/>
    </row>
    <row r="51" s="4" customFormat="1" ht="15" customHeight="1" spans="3:10">
      <c r="C51" s="12">
        <v>31</v>
      </c>
      <c r="D51" s="13"/>
      <c r="E51" s="14" t="str">
        <f t="shared" si="0"/>
        <v/>
      </c>
      <c r="F51" s="12"/>
      <c r="G51" s="15"/>
      <c r="H51" s="12"/>
      <c r="I51" s="17"/>
      <c r="J51" s="12"/>
    </row>
    <row r="52" s="4" customFormat="1" ht="15" customHeight="1" spans="3:10">
      <c r="C52" s="12">
        <v>32</v>
      </c>
      <c r="D52" s="13"/>
      <c r="E52" s="14" t="str">
        <f t="shared" si="0"/>
        <v/>
      </c>
      <c r="F52" s="12"/>
      <c r="G52" s="15"/>
      <c r="H52" s="12"/>
      <c r="I52" s="17"/>
      <c r="J52" s="12"/>
    </row>
    <row r="53" s="4" customFormat="1" ht="15" customHeight="1" spans="3:10">
      <c r="C53" s="12">
        <v>33</v>
      </c>
      <c r="D53" s="13"/>
      <c r="E53" s="14" t="str">
        <f t="shared" si="0"/>
        <v/>
      </c>
      <c r="F53" s="12"/>
      <c r="G53" s="15"/>
      <c r="H53" s="12"/>
      <c r="I53" s="17"/>
      <c r="J53" s="12"/>
    </row>
    <row r="54" s="4" customFormat="1" ht="15" customHeight="1" spans="3:10">
      <c r="C54" s="12">
        <v>34</v>
      </c>
      <c r="D54" s="13"/>
      <c r="E54" s="14" t="str">
        <f t="shared" si="0"/>
        <v/>
      </c>
      <c r="F54" s="12"/>
      <c r="G54" s="15"/>
      <c r="H54" s="12"/>
      <c r="I54" s="17"/>
      <c r="J54" s="12"/>
    </row>
    <row r="55" s="4" customFormat="1" ht="15" customHeight="1" spans="3:10">
      <c r="C55" s="12">
        <v>35</v>
      </c>
      <c r="D55" s="13"/>
      <c r="E55" s="14" t="str">
        <f t="shared" si="0"/>
        <v/>
      </c>
      <c r="F55" s="12"/>
      <c r="G55" s="15"/>
      <c r="H55" s="12"/>
      <c r="I55" s="17"/>
      <c r="J55" s="12"/>
    </row>
    <row r="56" s="4" customFormat="1" ht="15" customHeight="1" spans="3:10">
      <c r="C56" s="12">
        <v>36</v>
      </c>
      <c r="D56" s="13"/>
      <c r="E56" s="14" t="str">
        <f t="shared" si="0"/>
        <v/>
      </c>
      <c r="F56" s="12"/>
      <c r="G56" s="15"/>
      <c r="H56" s="12"/>
      <c r="I56" s="17"/>
      <c r="J56" s="12"/>
    </row>
    <row r="57" s="4" customFormat="1" ht="15" customHeight="1" spans="3:10">
      <c r="C57" s="12">
        <v>37</v>
      </c>
      <c r="D57" s="13"/>
      <c r="E57" s="14" t="str">
        <f t="shared" si="0"/>
        <v/>
      </c>
      <c r="F57" s="12"/>
      <c r="G57" s="15"/>
      <c r="H57" s="12"/>
      <c r="I57" s="17"/>
      <c r="J57" s="12"/>
    </row>
    <row r="58" s="4" customFormat="1" ht="15" customHeight="1" spans="3:10">
      <c r="C58" s="12">
        <v>38</v>
      </c>
      <c r="D58" s="13"/>
      <c r="E58" s="14" t="str">
        <f t="shared" si="0"/>
        <v/>
      </c>
      <c r="F58" s="12"/>
      <c r="G58" s="15"/>
      <c r="H58" s="12"/>
      <c r="I58" s="17"/>
      <c r="J58" s="12"/>
    </row>
    <row r="59" s="4" customFormat="1" ht="15" customHeight="1" spans="3:10">
      <c r="C59" s="12">
        <v>39</v>
      </c>
      <c r="D59" s="13"/>
      <c r="E59" s="14" t="str">
        <f t="shared" si="0"/>
        <v/>
      </c>
      <c r="F59" s="12"/>
      <c r="G59" s="15"/>
      <c r="H59" s="12"/>
      <c r="I59" s="17"/>
      <c r="J59" s="12"/>
    </row>
    <row r="60" s="4" customFormat="1" ht="15" customHeight="1" spans="3:10">
      <c r="C60" s="12">
        <v>40</v>
      </c>
      <c r="D60" s="13"/>
      <c r="E60" s="14" t="str">
        <f t="shared" si="0"/>
        <v/>
      </c>
      <c r="F60" s="12"/>
      <c r="G60" s="15"/>
      <c r="H60" s="12"/>
      <c r="I60" s="17"/>
      <c r="J60" s="12"/>
    </row>
    <row r="61" s="4" customFormat="1" ht="15" customHeight="1" spans="3:10">
      <c r="C61" s="12">
        <v>41</v>
      </c>
      <c r="D61" s="13"/>
      <c r="E61" s="14" t="str">
        <f t="shared" si="0"/>
        <v/>
      </c>
      <c r="F61" s="12"/>
      <c r="G61" s="15"/>
      <c r="H61" s="12"/>
      <c r="I61" s="17"/>
      <c r="J61" s="12"/>
    </row>
    <row r="62" s="4" customFormat="1" ht="15" customHeight="1" spans="3:10">
      <c r="C62" s="12">
        <v>42</v>
      </c>
      <c r="D62" s="13"/>
      <c r="E62" s="14" t="str">
        <f t="shared" si="0"/>
        <v/>
      </c>
      <c r="F62" s="12"/>
      <c r="G62" s="15"/>
      <c r="H62" s="12"/>
      <c r="I62" s="17"/>
      <c r="J62" s="12"/>
    </row>
    <row r="63" s="4" customFormat="1" ht="15" customHeight="1" spans="3:10">
      <c r="C63" s="12">
        <v>43</v>
      </c>
      <c r="D63" s="13"/>
      <c r="E63" s="14" t="str">
        <f t="shared" si="0"/>
        <v/>
      </c>
      <c r="F63" s="12"/>
      <c r="G63" s="15"/>
      <c r="H63" s="12"/>
      <c r="I63" s="17"/>
      <c r="J63" s="12"/>
    </row>
    <row r="64" s="4" customFormat="1" ht="15" customHeight="1" spans="3:10">
      <c r="C64" s="12">
        <v>44</v>
      </c>
      <c r="D64" s="13"/>
      <c r="E64" s="14" t="str">
        <f t="shared" si="0"/>
        <v/>
      </c>
      <c r="F64" s="12"/>
      <c r="G64" s="15"/>
      <c r="H64" s="12"/>
      <c r="I64" s="17"/>
      <c r="J64" s="12"/>
    </row>
    <row r="65" s="4" customFormat="1" ht="15" customHeight="1" spans="3:10">
      <c r="C65" s="12">
        <v>45</v>
      </c>
      <c r="D65" s="13"/>
      <c r="E65" s="14" t="str">
        <f t="shared" si="0"/>
        <v/>
      </c>
      <c r="F65" s="12"/>
      <c r="G65" s="15"/>
      <c r="H65" s="12"/>
      <c r="I65" s="17"/>
      <c r="J65" s="12"/>
    </row>
    <row r="66" s="4" customFormat="1" ht="15" customHeight="1" spans="3:10">
      <c r="C66" s="12">
        <v>46</v>
      </c>
      <c r="D66" s="13"/>
      <c r="E66" s="14" t="str">
        <f t="shared" si="0"/>
        <v/>
      </c>
      <c r="F66" s="12"/>
      <c r="G66" s="15"/>
      <c r="H66" s="12"/>
      <c r="I66" s="17"/>
      <c r="J66" s="12"/>
    </row>
    <row r="67" s="4" customFormat="1" ht="15" customHeight="1" spans="3:10">
      <c r="C67" s="12">
        <v>47</v>
      </c>
      <c r="D67" s="13"/>
      <c r="E67" s="14" t="str">
        <f t="shared" si="0"/>
        <v/>
      </c>
      <c r="F67" s="12"/>
      <c r="G67" s="15"/>
      <c r="H67" s="12"/>
      <c r="I67" s="17"/>
      <c r="J67" s="12"/>
    </row>
    <row r="68" s="4" customFormat="1" ht="15" customHeight="1" spans="3:10">
      <c r="C68" s="12">
        <v>48</v>
      </c>
      <c r="D68" s="13"/>
      <c r="E68" s="14" t="str">
        <f t="shared" si="0"/>
        <v/>
      </c>
      <c r="F68" s="12"/>
      <c r="G68" s="15"/>
      <c r="H68" s="12"/>
      <c r="I68" s="17"/>
      <c r="J68" s="12"/>
    </row>
    <row r="69" s="4" customFormat="1" ht="15" customHeight="1" spans="3:10">
      <c r="C69" s="12">
        <v>49</v>
      </c>
      <c r="D69" s="13"/>
      <c r="E69" s="14" t="str">
        <f t="shared" si="0"/>
        <v/>
      </c>
      <c r="F69" s="12"/>
      <c r="G69" s="15"/>
      <c r="H69" s="12"/>
      <c r="I69" s="17"/>
      <c r="J69" s="12"/>
    </row>
    <row r="70" s="4" customFormat="1" ht="15" customHeight="1" spans="3:10">
      <c r="C70" s="12">
        <v>50</v>
      </c>
      <c r="D70" s="13"/>
      <c r="E70" s="14" t="str">
        <f t="shared" si="0"/>
        <v/>
      </c>
      <c r="F70" s="12"/>
      <c r="G70" s="15"/>
      <c r="H70" s="12"/>
      <c r="I70" s="17"/>
      <c r="J70" s="12"/>
    </row>
    <row r="71" s="4" customFormat="1" ht="15" customHeight="1" spans="3:10">
      <c r="C71" s="12">
        <v>51</v>
      </c>
      <c r="D71" s="13"/>
      <c r="E71" s="14" t="str">
        <f t="shared" si="0"/>
        <v/>
      </c>
      <c r="F71" s="12"/>
      <c r="G71" s="15"/>
      <c r="H71" s="12"/>
      <c r="I71" s="17"/>
      <c r="J71" s="12"/>
    </row>
    <row r="72" s="4" customFormat="1" ht="15" customHeight="1" spans="3:10">
      <c r="C72" s="12">
        <v>52</v>
      </c>
      <c r="D72" s="13"/>
      <c r="E72" s="14" t="str">
        <f t="shared" si="0"/>
        <v/>
      </c>
      <c r="F72" s="12"/>
      <c r="G72" s="15"/>
      <c r="H72" s="12"/>
      <c r="I72" s="17"/>
      <c r="J72" s="12"/>
    </row>
    <row r="73" s="4" customFormat="1" ht="15" customHeight="1" spans="3:10">
      <c r="C73" s="12">
        <v>53</v>
      </c>
      <c r="D73" s="13"/>
      <c r="E73" s="14" t="str">
        <f t="shared" si="0"/>
        <v/>
      </c>
      <c r="F73" s="12"/>
      <c r="G73" s="15"/>
      <c r="H73" s="12"/>
      <c r="I73" s="17"/>
      <c r="J73" s="12"/>
    </row>
    <row r="74" s="4" customFormat="1" ht="15" customHeight="1" spans="3:10">
      <c r="C74" s="12">
        <v>54</v>
      </c>
      <c r="D74" s="13"/>
      <c r="E74" s="14" t="str">
        <f t="shared" si="0"/>
        <v/>
      </c>
      <c r="F74" s="12"/>
      <c r="G74" s="15"/>
      <c r="H74" s="12"/>
      <c r="I74" s="17"/>
      <c r="J74" s="12"/>
    </row>
    <row r="75" s="4" customFormat="1" ht="15" customHeight="1" spans="3:10">
      <c r="C75" s="12">
        <v>55</v>
      </c>
      <c r="D75" s="13"/>
      <c r="E75" s="14" t="str">
        <f t="shared" si="0"/>
        <v/>
      </c>
      <c r="F75" s="12"/>
      <c r="G75" s="15"/>
      <c r="H75" s="12"/>
      <c r="I75" s="17"/>
      <c r="J75" s="12"/>
    </row>
    <row r="76" s="4" customFormat="1" ht="15" customHeight="1" spans="3:10">
      <c r="C76" s="12">
        <v>56</v>
      </c>
      <c r="D76" s="13"/>
      <c r="E76" s="14" t="str">
        <f t="shared" si="0"/>
        <v/>
      </c>
      <c r="F76" s="12"/>
      <c r="G76" s="15"/>
      <c r="H76" s="12"/>
      <c r="I76" s="17"/>
      <c r="J76" s="12"/>
    </row>
    <row r="77" s="4" customFormat="1" ht="15" customHeight="1" spans="3:10">
      <c r="C77" s="12">
        <v>57</v>
      </c>
      <c r="D77" s="13"/>
      <c r="E77" s="14" t="str">
        <f t="shared" si="0"/>
        <v/>
      </c>
      <c r="F77" s="12"/>
      <c r="G77" s="15"/>
      <c r="H77" s="12"/>
      <c r="I77" s="17"/>
      <c r="J77" s="12"/>
    </row>
    <row r="78" s="4" customFormat="1" ht="15" customHeight="1" spans="3:10">
      <c r="C78" s="12">
        <v>58</v>
      </c>
      <c r="D78" s="13"/>
      <c r="E78" s="14" t="str">
        <f t="shared" si="0"/>
        <v/>
      </c>
      <c r="F78" s="12"/>
      <c r="G78" s="15"/>
      <c r="H78" s="12"/>
      <c r="I78" s="17"/>
      <c r="J78" s="12"/>
    </row>
    <row r="79" s="4" customFormat="1" ht="15" customHeight="1" spans="3:10">
      <c r="C79" s="12">
        <v>59</v>
      </c>
      <c r="D79" s="13"/>
      <c r="E79" s="14" t="str">
        <f t="shared" si="0"/>
        <v/>
      </c>
      <c r="F79" s="12"/>
      <c r="G79" s="15"/>
      <c r="H79" s="12"/>
      <c r="I79" s="17"/>
      <c r="J79" s="12"/>
    </row>
    <row r="80" s="4" customFormat="1" ht="15" customHeight="1" spans="3:10">
      <c r="C80" s="12">
        <v>60</v>
      </c>
      <c r="D80" s="13"/>
      <c r="E80" s="14" t="str">
        <f t="shared" si="0"/>
        <v/>
      </c>
      <c r="F80" s="12"/>
      <c r="G80" s="15"/>
      <c r="H80" s="12"/>
      <c r="I80" s="17"/>
      <c r="J80" s="12"/>
    </row>
    <row r="81" s="4" customFormat="1" ht="15" customHeight="1" spans="3:10">
      <c r="C81" s="12">
        <v>61</v>
      </c>
      <c r="D81" s="13"/>
      <c r="E81" s="14" t="str">
        <f t="shared" si="0"/>
        <v/>
      </c>
      <c r="F81" s="12"/>
      <c r="G81" s="15"/>
      <c r="H81" s="12"/>
      <c r="I81" s="17"/>
      <c r="J81" s="12"/>
    </row>
    <row r="82" s="4" customFormat="1" ht="15" customHeight="1" spans="3:10">
      <c r="C82" s="12">
        <v>62</v>
      </c>
      <c r="D82" s="13"/>
      <c r="E82" s="14" t="str">
        <f t="shared" si="0"/>
        <v/>
      </c>
      <c r="F82" s="12"/>
      <c r="G82" s="15"/>
      <c r="H82" s="12"/>
      <c r="I82" s="17"/>
      <c r="J82" s="12"/>
    </row>
    <row r="83" s="4" customFormat="1" ht="15" customHeight="1" spans="3:10">
      <c r="C83" s="12">
        <v>63</v>
      </c>
      <c r="D83" s="13"/>
      <c r="E83" s="14" t="str">
        <f t="shared" si="0"/>
        <v/>
      </c>
      <c r="F83" s="12"/>
      <c r="G83" s="15"/>
      <c r="H83" s="12"/>
      <c r="I83" s="17"/>
      <c r="J83" s="12"/>
    </row>
    <row r="84" s="4" customFormat="1" ht="15" customHeight="1" spans="3:10">
      <c r="C84" s="12">
        <v>64</v>
      </c>
      <c r="D84" s="13"/>
      <c r="E84" s="14" t="str">
        <f t="shared" si="0"/>
        <v/>
      </c>
      <c r="F84" s="12"/>
      <c r="G84" s="15"/>
      <c r="H84" s="12"/>
      <c r="I84" s="17"/>
      <c r="J84" s="12"/>
    </row>
    <row r="85" s="4" customFormat="1" ht="15" customHeight="1" spans="3:10">
      <c r="C85" s="12">
        <v>65</v>
      </c>
      <c r="D85" s="13"/>
      <c r="E85" s="14" t="str">
        <f t="shared" ref="E85:E148" si="1">IF(D85="","",EOMONTH(D85,0))</f>
        <v/>
      </c>
      <c r="F85" s="12"/>
      <c r="G85" s="15"/>
      <c r="H85" s="12"/>
      <c r="I85" s="17"/>
      <c r="J85" s="12"/>
    </row>
    <row r="86" s="4" customFormat="1" ht="15" customHeight="1" spans="3:10">
      <c r="C86" s="12">
        <v>66</v>
      </c>
      <c r="D86" s="13"/>
      <c r="E86" s="14" t="str">
        <f t="shared" si="1"/>
        <v/>
      </c>
      <c r="F86" s="12"/>
      <c r="G86" s="15"/>
      <c r="H86" s="12"/>
      <c r="I86" s="17"/>
      <c r="J86" s="12"/>
    </row>
    <row r="87" s="4" customFormat="1" ht="15" customHeight="1" spans="3:10">
      <c r="C87" s="12">
        <v>67</v>
      </c>
      <c r="D87" s="13"/>
      <c r="E87" s="14" t="str">
        <f t="shared" si="1"/>
        <v/>
      </c>
      <c r="F87" s="12"/>
      <c r="G87" s="15"/>
      <c r="H87" s="12"/>
      <c r="I87" s="17"/>
      <c r="J87" s="12"/>
    </row>
    <row r="88" s="4" customFormat="1" ht="15" customHeight="1" spans="3:10">
      <c r="C88" s="12">
        <v>68</v>
      </c>
      <c r="D88" s="13"/>
      <c r="E88" s="14" t="str">
        <f t="shared" si="1"/>
        <v/>
      </c>
      <c r="F88" s="12"/>
      <c r="G88" s="15"/>
      <c r="H88" s="12"/>
      <c r="I88" s="17"/>
      <c r="J88" s="12"/>
    </row>
    <row r="89" s="4" customFormat="1" ht="15" customHeight="1" spans="3:10">
      <c r="C89" s="12">
        <v>69</v>
      </c>
      <c r="D89" s="13"/>
      <c r="E89" s="14" t="str">
        <f t="shared" si="1"/>
        <v/>
      </c>
      <c r="F89" s="12"/>
      <c r="G89" s="15"/>
      <c r="H89" s="12"/>
      <c r="I89" s="17"/>
      <c r="J89" s="12"/>
    </row>
    <row r="90" s="4" customFormat="1" ht="15" customHeight="1" spans="3:10">
      <c r="C90" s="12">
        <v>70</v>
      </c>
      <c r="D90" s="13"/>
      <c r="E90" s="14" t="str">
        <f t="shared" si="1"/>
        <v/>
      </c>
      <c r="F90" s="12"/>
      <c r="G90" s="15"/>
      <c r="H90" s="12"/>
      <c r="I90" s="17"/>
      <c r="J90" s="12"/>
    </row>
    <row r="91" s="4" customFormat="1" ht="15" customHeight="1" spans="3:10">
      <c r="C91" s="12">
        <v>71</v>
      </c>
      <c r="D91" s="13"/>
      <c r="E91" s="14" t="str">
        <f t="shared" si="1"/>
        <v/>
      </c>
      <c r="F91" s="12"/>
      <c r="G91" s="15"/>
      <c r="H91" s="12"/>
      <c r="I91" s="17"/>
      <c r="J91" s="12"/>
    </row>
    <row r="92" s="4" customFormat="1" ht="15" customHeight="1" spans="3:10">
      <c r="C92" s="12">
        <v>72</v>
      </c>
      <c r="D92" s="13"/>
      <c r="E92" s="14" t="str">
        <f t="shared" si="1"/>
        <v/>
      </c>
      <c r="F92" s="12"/>
      <c r="G92" s="15"/>
      <c r="H92" s="12"/>
      <c r="I92" s="17"/>
      <c r="J92" s="12"/>
    </row>
    <row r="93" s="4" customFormat="1" ht="15" customHeight="1" spans="3:10">
      <c r="C93" s="12">
        <v>73</v>
      </c>
      <c r="D93" s="13"/>
      <c r="E93" s="14" t="str">
        <f t="shared" si="1"/>
        <v/>
      </c>
      <c r="F93" s="12"/>
      <c r="G93" s="15"/>
      <c r="H93" s="12"/>
      <c r="I93" s="17"/>
      <c r="J93" s="12"/>
    </row>
    <row r="94" s="4" customFormat="1" ht="15" customHeight="1" spans="3:10">
      <c r="C94" s="12">
        <v>74</v>
      </c>
      <c r="D94" s="13"/>
      <c r="E94" s="14" t="str">
        <f t="shared" si="1"/>
        <v/>
      </c>
      <c r="F94" s="12"/>
      <c r="G94" s="15"/>
      <c r="H94" s="12"/>
      <c r="I94" s="17"/>
      <c r="J94" s="12"/>
    </row>
    <row r="95" s="4" customFormat="1" ht="15" customHeight="1" spans="3:10">
      <c r="C95" s="12">
        <v>75</v>
      </c>
      <c r="D95" s="13"/>
      <c r="E95" s="14" t="str">
        <f t="shared" si="1"/>
        <v/>
      </c>
      <c r="F95" s="12"/>
      <c r="G95" s="15"/>
      <c r="H95" s="12"/>
      <c r="I95" s="17"/>
      <c r="J95" s="12"/>
    </row>
    <row r="96" s="4" customFormat="1" ht="15" customHeight="1" spans="3:10">
      <c r="C96" s="12">
        <v>76</v>
      </c>
      <c r="D96" s="13"/>
      <c r="E96" s="14" t="str">
        <f t="shared" si="1"/>
        <v/>
      </c>
      <c r="F96" s="12"/>
      <c r="G96" s="15"/>
      <c r="H96" s="12"/>
      <c r="I96" s="17"/>
      <c r="J96" s="12"/>
    </row>
    <row r="97" s="4" customFormat="1" ht="15" customHeight="1" spans="3:10">
      <c r="C97" s="12">
        <v>77</v>
      </c>
      <c r="D97" s="13"/>
      <c r="E97" s="14" t="str">
        <f t="shared" si="1"/>
        <v/>
      </c>
      <c r="F97" s="12"/>
      <c r="G97" s="15"/>
      <c r="H97" s="12"/>
      <c r="I97" s="17"/>
      <c r="J97" s="12"/>
    </row>
    <row r="98" s="4" customFormat="1" ht="15" customHeight="1" spans="3:10">
      <c r="C98" s="12">
        <v>78</v>
      </c>
      <c r="D98" s="13"/>
      <c r="E98" s="14" t="str">
        <f t="shared" si="1"/>
        <v/>
      </c>
      <c r="F98" s="12"/>
      <c r="G98" s="15"/>
      <c r="H98" s="12"/>
      <c r="I98" s="17"/>
      <c r="J98" s="12"/>
    </row>
    <row r="99" s="4" customFormat="1" ht="15" customHeight="1" spans="3:10">
      <c r="C99" s="12">
        <v>79</v>
      </c>
      <c r="D99" s="13"/>
      <c r="E99" s="14" t="str">
        <f t="shared" si="1"/>
        <v/>
      </c>
      <c r="F99" s="12"/>
      <c r="G99" s="15"/>
      <c r="H99" s="12"/>
      <c r="I99" s="17"/>
      <c r="J99" s="12"/>
    </row>
    <row r="100" s="4" customFormat="1" ht="15" customHeight="1" spans="3:10">
      <c r="C100" s="12">
        <v>80</v>
      </c>
      <c r="D100" s="13"/>
      <c r="E100" s="14" t="str">
        <f t="shared" si="1"/>
        <v/>
      </c>
      <c r="F100" s="12"/>
      <c r="G100" s="15"/>
      <c r="H100" s="12"/>
      <c r="I100" s="17"/>
      <c r="J100" s="12"/>
    </row>
    <row r="101" s="4" customFormat="1" ht="15" customHeight="1" spans="3:10">
      <c r="C101" s="12">
        <v>81</v>
      </c>
      <c r="D101" s="13"/>
      <c r="E101" s="14" t="str">
        <f t="shared" si="1"/>
        <v/>
      </c>
      <c r="F101" s="12"/>
      <c r="G101" s="15"/>
      <c r="H101" s="12"/>
      <c r="I101" s="17"/>
      <c r="J101" s="12"/>
    </row>
    <row r="102" s="4" customFormat="1" ht="15" customHeight="1" spans="3:10">
      <c r="C102" s="12">
        <v>82</v>
      </c>
      <c r="D102" s="13"/>
      <c r="E102" s="14" t="str">
        <f t="shared" si="1"/>
        <v/>
      </c>
      <c r="F102" s="12"/>
      <c r="G102" s="15"/>
      <c r="H102" s="12"/>
      <c r="I102" s="17"/>
      <c r="J102" s="12"/>
    </row>
    <row r="103" s="4" customFormat="1" ht="15" customHeight="1" spans="3:10">
      <c r="C103" s="12">
        <v>83</v>
      </c>
      <c r="D103" s="13"/>
      <c r="E103" s="14" t="str">
        <f t="shared" si="1"/>
        <v/>
      </c>
      <c r="F103" s="12"/>
      <c r="G103" s="15"/>
      <c r="H103" s="12"/>
      <c r="I103" s="17"/>
      <c r="J103" s="12"/>
    </row>
    <row r="104" s="4" customFormat="1" ht="15" customHeight="1" spans="3:10">
      <c r="C104" s="12">
        <v>84</v>
      </c>
      <c r="D104" s="13"/>
      <c r="E104" s="14" t="str">
        <f t="shared" si="1"/>
        <v/>
      </c>
      <c r="F104" s="12"/>
      <c r="G104" s="15"/>
      <c r="H104" s="12"/>
      <c r="I104" s="17"/>
      <c r="J104" s="12"/>
    </row>
    <row r="105" s="4" customFormat="1" ht="15" customHeight="1" spans="3:10">
      <c r="C105" s="12">
        <v>85</v>
      </c>
      <c r="D105" s="13"/>
      <c r="E105" s="14" t="str">
        <f t="shared" si="1"/>
        <v/>
      </c>
      <c r="F105" s="12"/>
      <c r="G105" s="15"/>
      <c r="H105" s="12"/>
      <c r="I105" s="17"/>
      <c r="J105" s="12"/>
    </row>
    <row r="106" s="4" customFormat="1" ht="15" customHeight="1" spans="3:10">
      <c r="C106" s="12">
        <v>86</v>
      </c>
      <c r="D106" s="13"/>
      <c r="E106" s="14" t="str">
        <f t="shared" si="1"/>
        <v/>
      </c>
      <c r="F106" s="12"/>
      <c r="G106" s="15"/>
      <c r="H106" s="12"/>
      <c r="I106" s="17"/>
      <c r="J106" s="12"/>
    </row>
    <row r="107" s="4" customFormat="1" ht="15" customHeight="1" spans="3:10">
      <c r="C107" s="12">
        <v>87</v>
      </c>
      <c r="D107" s="13"/>
      <c r="E107" s="14" t="str">
        <f t="shared" si="1"/>
        <v/>
      </c>
      <c r="F107" s="12"/>
      <c r="G107" s="15"/>
      <c r="H107" s="12"/>
      <c r="I107" s="17"/>
      <c r="J107" s="12"/>
    </row>
    <row r="108" s="4" customFormat="1" ht="15" customHeight="1" spans="3:10">
      <c r="C108" s="12">
        <v>88</v>
      </c>
      <c r="D108" s="13"/>
      <c r="E108" s="14" t="str">
        <f t="shared" si="1"/>
        <v/>
      </c>
      <c r="F108" s="12"/>
      <c r="G108" s="15"/>
      <c r="H108" s="12"/>
      <c r="I108" s="17"/>
      <c r="J108" s="12"/>
    </row>
    <row r="109" s="4" customFormat="1" ht="15" customHeight="1" spans="3:10">
      <c r="C109" s="12">
        <v>89</v>
      </c>
      <c r="D109" s="13"/>
      <c r="E109" s="14" t="str">
        <f t="shared" si="1"/>
        <v/>
      </c>
      <c r="F109" s="12"/>
      <c r="G109" s="15"/>
      <c r="H109" s="12"/>
      <c r="I109" s="17"/>
      <c r="J109" s="12"/>
    </row>
    <row r="110" s="4" customFormat="1" ht="15" customHeight="1" spans="3:10">
      <c r="C110" s="12">
        <v>90</v>
      </c>
      <c r="D110" s="13"/>
      <c r="E110" s="14" t="str">
        <f t="shared" si="1"/>
        <v/>
      </c>
      <c r="F110" s="12"/>
      <c r="G110" s="15"/>
      <c r="H110" s="12"/>
      <c r="I110" s="17"/>
      <c r="J110" s="12"/>
    </row>
    <row r="111" s="4" customFormat="1" ht="15" customHeight="1" spans="3:10">
      <c r="C111" s="12">
        <v>91</v>
      </c>
      <c r="D111" s="13"/>
      <c r="E111" s="14" t="str">
        <f t="shared" si="1"/>
        <v/>
      </c>
      <c r="F111" s="12"/>
      <c r="G111" s="15"/>
      <c r="H111" s="12"/>
      <c r="I111" s="17"/>
      <c r="J111" s="12"/>
    </row>
    <row r="112" s="4" customFormat="1" ht="15" customHeight="1" spans="3:10">
      <c r="C112" s="12">
        <v>92</v>
      </c>
      <c r="D112" s="13"/>
      <c r="E112" s="14" t="str">
        <f t="shared" si="1"/>
        <v/>
      </c>
      <c r="F112" s="12"/>
      <c r="G112" s="15"/>
      <c r="H112" s="12"/>
      <c r="I112" s="17"/>
      <c r="J112" s="12"/>
    </row>
    <row r="113" s="4" customFormat="1" ht="15" customHeight="1" spans="3:10">
      <c r="C113" s="12">
        <v>93</v>
      </c>
      <c r="D113" s="13"/>
      <c r="E113" s="14" t="str">
        <f t="shared" si="1"/>
        <v/>
      </c>
      <c r="F113" s="12"/>
      <c r="G113" s="15"/>
      <c r="H113" s="12"/>
      <c r="I113" s="17"/>
      <c r="J113" s="12"/>
    </row>
    <row r="114" s="4" customFormat="1" ht="15" customHeight="1" spans="3:10">
      <c r="C114" s="12">
        <v>94</v>
      </c>
      <c r="D114" s="13"/>
      <c r="E114" s="14" t="str">
        <f t="shared" si="1"/>
        <v/>
      </c>
      <c r="F114" s="12"/>
      <c r="G114" s="15"/>
      <c r="H114" s="12"/>
      <c r="I114" s="17"/>
      <c r="J114" s="12"/>
    </row>
    <row r="115" s="4" customFormat="1" ht="15" customHeight="1" spans="3:10">
      <c r="C115" s="12">
        <v>95</v>
      </c>
      <c r="D115" s="13"/>
      <c r="E115" s="14" t="str">
        <f t="shared" si="1"/>
        <v/>
      </c>
      <c r="F115" s="12"/>
      <c r="G115" s="15"/>
      <c r="H115" s="12"/>
      <c r="I115" s="17"/>
      <c r="J115" s="12"/>
    </row>
    <row r="116" s="4" customFormat="1" ht="15" customHeight="1" spans="3:10">
      <c r="C116" s="12">
        <v>96</v>
      </c>
      <c r="D116" s="13"/>
      <c r="E116" s="14" t="str">
        <f t="shared" si="1"/>
        <v/>
      </c>
      <c r="F116" s="12"/>
      <c r="G116" s="15"/>
      <c r="H116" s="12"/>
      <c r="I116" s="17"/>
      <c r="J116" s="12"/>
    </row>
    <row r="117" s="4" customFormat="1" ht="15" customHeight="1" spans="3:10">
      <c r="C117" s="12">
        <v>97</v>
      </c>
      <c r="D117" s="13"/>
      <c r="E117" s="14" t="str">
        <f t="shared" si="1"/>
        <v/>
      </c>
      <c r="F117" s="12"/>
      <c r="G117" s="15"/>
      <c r="H117" s="12"/>
      <c r="I117" s="17"/>
      <c r="J117" s="12"/>
    </row>
    <row r="118" s="4" customFormat="1" ht="15" customHeight="1" spans="3:10">
      <c r="C118" s="12">
        <v>98</v>
      </c>
      <c r="D118" s="13"/>
      <c r="E118" s="14" t="str">
        <f t="shared" si="1"/>
        <v/>
      </c>
      <c r="F118" s="12"/>
      <c r="G118" s="15"/>
      <c r="H118" s="12"/>
      <c r="I118" s="17"/>
      <c r="J118" s="12"/>
    </row>
    <row r="119" s="4" customFormat="1" ht="15" customHeight="1" spans="3:10">
      <c r="C119" s="12">
        <v>99</v>
      </c>
      <c r="D119" s="13"/>
      <c r="E119" s="14" t="str">
        <f t="shared" si="1"/>
        <v/>
      </c>
      <c r="F119" s="12"/>
      <c r="G119" s="15"/>
      <c r="H119" s="12"/>
      <c r="I119" s="17"/>
      <c r="J119" s="12"/>
    </row>
    <row r="120" s="4" customFormat="1" ht="15" customHeight="1" spans="3:10">
      <c r="C120" s="12">
        <v>100</v>
      </c>
      <c r="D120" s="13"/>
      <c r="E120" s="14" t="str">
        <f t="shared" si="1"/>
        <v/>
      </c>
      <c r="F120" s="12"/>
      <c r="G120" s="15"/>
      <c r="H120" s="12"/>
      <c r="I120" s="17"/>
      <c r="J120" s="12"/>
    </row>
    <row r="121" s="4" customFormat="1" ht="15" customHeight="1" spans="3:10">
      <c r="C121" s="12">
        <v>101</v>
      </c>
      <c r="D121" s="13"/>
      <c r="E121" s="14" t="str">
        <f t="shared" si="1"/>
        <v/>
      </c>
      <c r="F121" s="12"/>
      <c r="G121" s="15"/>
      <c r="H121" s="12"/>
      <c r="I121" s="17"/>
      <c r="J121" s="12"/>
    </row>
    <row r="122" s="4" customFormat="1" ht="15" customHeight="1" spans="3:10">
      <c r="C122" s="12">
        <v>102</v>
      </c>
      <c r="D122" s="13"/>
      <c r="E122" s="14" t="str">
        <f t="shared" si="1"/>
        <v/>
      </c>
      <c r="F122" s="12"/>
      <c r="G122" s="15"/>
      <c r="H122" s="12"/>
      <c r="I122" s="17"/>
      <c r="J122" s="12"/>
    </row>
    <row r="123" s="4" customFormat="1" ht="15" customHeight="1" spans="3:10">
      <c r="C123" s="12">
        <v>103</v>
      </c>
      <c r="D123" s="13"/>
      <c r="E123" s="14" t="str">
        <f t="shared" si="1"/>
        <v/>
      </c>
      <c r="F123" s="12"/>
      <c r="G123" s="15"/>
      <c r="H123" s="12"/>
      <c r="I123" s="17"/>
      <c r="J123" s="12"/>
    </row>
    <row r="124" s="4" customFormat="1" ht="15" customHeight="1" spans="3:10">
      <c r="C124" s="12">
        <v>104</v>
      </c>
      <c r="D124" s="13"/>
      <c r="E124" s="14" t="str">
        <f t="shared" si="1"/>
        <v/>
      </c>
      <c r="F124" s="12"/>
      <c r="G124" s="15"/>
      <c r="H124" s="12"/>
      <c r="I124" s="17"/>
      <c r="J124" s="12"/>
    </row>
    <row r="125" s="4" customFormat="1" ht="15" customHeight="1" spans="3:10">
      <c r="C125" s="12">
        <v>105</v>
      </c>
      <c r="D125" s="13"/>
      <c r="E125" s="14" t="str">
        <f t="shared" si="1"/>
        <v/>
      </c>
      <c r="F125" s="12"/>
      <c r="G125" s="15"/>
      <c r="H125" s="12"/>
      <c r="I125" s="17"/>
      <c r="J125" s="12"/>
    </row>
    <row r="126" s="4" customFormat="1" ht="15" customHeight="1" spans="3:10">
      <c r="C126" s="12">
        <v>106</v>
      </c>
      <c r="D126" s="13"/>
      <c r="E126" s="14" t="str">
        <f t="shared" si="1"/>
        <v/>
      </c>
      <c r="F126" s="12"/>
      <c r="G126" s="15"/>
      <c r="H126" s="12"/>
      <c r="I126" s="17"/>
      <c r="J126" s="12"/>
    </row>
    <row r="127" s="4" customFormat="1" ht="15" customHeight="1" spans="3:10">
      <c r="C127" s="12">
        <v>107</v>
      </c>
      <c r="D127" s="13"/>
      <c r="E127" s="14" t="str">
        <f t="shared" si="1"/>
        <v/>
      </c>
      <c r="F127" s="12"/>
      <c r="G127" s="15"/>
      <c r="H127" s="12"/>
      <c r="I127" s="17"/>
      <c r="J127" s="12"/>
    </row>
    <row r="128" s="4" customFormat="1" ht="15" customHeight="1" spans="3:10">
      <c r="C128" s="12">
        <v>108</v>
      </c>
      <c r="D128" s="13"/>
      <c r="E128" s="14" t="str">
        <f t="shared" si="1"/>
        <v/>
      </c>
      <c r="F128" s="12"/>
      <c r="G128" s="15"/>
      <c r="H128" s="12"/>
      <c r="I128" s="17"/>
      <c r="J128" s="12"/>
    </row>
    <row r="129" s="4" customFormat="1" ht="15" customHeight="1" spans="3:10">
      <c r="C129" s="12">
        <v>109</v>
      </c>
      <c r="D129" s="13"/>
      <c r="E129" s="14" t="str">
        <f t="shared" si="1"/>
        <v/>
      </c>
      <c r="F129" s="12"/>
      <c r="G129" s="15"/>
      <c r="H129" s="12"/>
      <c r="I129" s="17"/>
      <c r="J129" s="12"/>
    </row>
    <row r="130" s="4" customFormat="1" ht="15" customHeight="1" spans="3:10">
      <c r="C130" s="12">
        <v>110</v>
      </c>
      <c r="D130" s="13"/>
      <c r="E130" s="14" t="str">
        <f t="shared" si="1"/>
        <v/>
      </c>
      <c r="F130" s="12"/>
      <c r="G130" s="15"/>
      <c r="H130" s="12"/>
      <c r="I130" s="17"/>
      <c r="J130" s="12"/>
    </row>
    <row r="131" s="4" customFormat="1" ht="15" customHeight="1" spans="3:10">
      <c r="C131" s="12">
        <v>111</v>
      </c>
      <c r="D131" s="13"/>
      <c r="E131" s="14" t="str">
        <f t="shared" si="1"/>
        <v/>
      </c>
      <c r="F131" s="12"/>
      <c r="G131" s="15"/>
      <c r="H131" s="12"/>
      <c r="I131" s="17"/>
      <c r="J131" s="12"/>
    </row>
    <row r="132" s="4" customFormat="1" ht="15" customHeight="1" spans="3:10">
      <c r="C132" s="12">
        <v>112</v>
      </c>
      <c r="D132" s="13"/>
      <c r="E132" s="14" t="str">
        <f t="shared" si="1"/>
        <v/>
      </c>
      <c r="F132" s="12"/>
      <c r="G132" s="15"/>
      <c r="H132" s="12"/>
      <c r="I132" s="17"/>
      <c r="J132" s="12"/>
    </row>
    <row r="133" s="4" customFormat="1" ht="15" customHeight="1" spans="3:10">
      <c r="C133" s="12">
        <v>113</v>
      </c>
      <c r="D133" s="13"/>
      <c r="E133" s="14" t="str">
        <f t="shared" si="1"/>
        <v/>
      </c>
      <c r="F133" s="12"/>
      <c r="G133" s="15"/>
      <c r="H133" s="12"/>
      <c r="I133" s="17"/>
      <c r="J133" s="12"/>
    </row>
    <row r="134" s="4" customFormat="1" ht="15" customHeight="1" spans="3:10">
      <c r="C134" s="12">
        <v>114</v>
      </c>
      <c r="D134" s="13"/>
      <c r="E134" s="14" t="str">
        <f t="shared" si="1"/>
        <v/>
      </c>
      <c r="F134" s="12"/>
      <c r="G134" s="15"/>
      <c r="H134" s="12"/>
      <c r="I134" s="17"/>
      <c r="J134" s="12"/>
    </row>
    <row r="135" s="4" customFormat="1" ht="15" customHeight="1" spans="3:10">
      <c r="C135" s="12">
        <v>115</v>
      </c>
      <c r="D135" s="13"/>
      <c r="E135" s="14" t="str">
        <f t="shared" si="1"/>
        <v/>
      </c>
      <c r="F135" s="12"/>
      <c r="G135" s="15"/>
      <c r="H135" s="12"/>
      <c r="I135" s="17"/>
      <c r="J135" s="12"/>
    </row>
    <row r="136" s="4" customFormat="1" ht="15" customHeight="1" spans="3:10">
      <c r="C136" s="12">
        <v>116</v>
      </c>
      <c r="D136" s="13"/>
      <c r="E136" s="14" t="str">
        <f t="shared" si="1"/>
        <v/>
      </c>
      <c r="F136" s="12"/>
      <c r="G136" s="15"/>
      <c r="H136" s="12"/>
      <c r="I136" s="17"/>
      <c r="J136" s="12"/>
    </row>
    <row r="137" s="4" customFormat="1" ht="15" customHeight="1" spans="3:10">
      <c r="C137" s="12">
        <v>117</v>
      </c>
      <c r="D137" s="13"/>
      <c r="E137" s="14" t="str">
        <f t="shared" si="1"/>
        <v/>
      </c>
      <c r="F137" s="12"/>
      <c r="G137" s="15"/>
      <c r="H137" s="12"/>
      <c r="I137" s="17"/>
      <c r="J137" s="12"/>
    </row>
    <row r="138" s="4" customFormat="1" ht="15" customHeight="1" spans="3:10">
      <c r="C138" s="12">
        <v>118</v>
      </c>
      <c r="D138" s="13"/>
      <c r="E138" s="14" t="str">
        <f t="shared" si="1"/>
        <v/>
      </c>
      <c r="F138" s="12"/>
      <c r="G138" s="15"/>
      <c r="H138" s="12"/>
      <c r="I138" s="17"/>
      <c r="J138" s="12"/>
    </row>
    <row r="139" s="4" customFormat="1" ht="15" customHeight="1" spans="3:10">
      <c r="C139" s="12">
        <v>119</v>
      </c>
      <c r="D139" s="13"/>
      <c r="E139" s="14" t="str">
        <f t="shared" si="1"/>
        <v/>
      </c>
      <c r="F139" s="12"/>
      <c r="G139" s="15"/>
      <c r="H139" s="12"/>
      <c r="I139" s="17"/>
      <c r="J139" s="12"/>
    </row>
    <row r="140" s="4" customFormat="1" ht="15" customHeight="1" spans="3:10">
      <c r="C140" s="12">
        <v>120</v>
      </c>
      <c r="D140" s="13"/>
      <c r="E140" s="14" t="str">
        <f t="shared" si="1"/>
        <v/>
      </c>
      <c r="F140" s="12"/>
      <c r="G140" s="15"/>
      <c r="H140" s="12"/>
      <c r="I140" s="17"/>
      <c r="J140" s="12"/>
    </row>
    <row r="141" s="4" customFormat="1" ht="15" customHeight="1" spans="3:10">
      <c r="C141" s="12">
        <v>121</v>
      </c>
      <c r="D141" s="13"/>
      <c r="E141" s="14" t="str">
        <f t="shared" si="1"/>
        <v/>
      </c>
      <c r="F141" s="12"/>
      <c r="G141" s="15"/>
      <c r="H141" s="12"/>
      <c r="I141" s="17"/>
      <c r="J141" s="12"/>
    </row>
    <row r="142" s="4" customFormat="1" ht="15" customHeight="1" spans="3:10">
      <c r="C142" s="12">
        <v>122</v>
      </c>
      <c r="D142" s="13"/>
      <c r="E142" s="14" t="str">
        <f t="shared" si="1"/>
        <v/>
      </c>
      <c r="F142" s="12"/>
      <c r="G142" s="15"/>
      <c r="H142" s="12"/>
      <c r="I142" s="17"/>
      <c r="J142" s="12"/>
    </row>
    <row r="143" s="4" customFormat="1" ht="15" customHeight="1" spans="3:10">
      <c r="C143" s="12">
        <v>123</v>
      </c>
      <c r="D143" s="13"/>
      <c r="E143" s="14" t="str">
        <f t="shared" si="1"/>
        <v/>
      </c>
      <c r="F143" s="12"/>
      <c r="G143" s="15"/>
      <c r="H143" s="12"/>
      <c r="I143" s="17"/>
      <c r="J143" s="12"/>
    </row>
    <row r="144" s="4" customFormat="1" ht="15" customHeight="1" spans="3:10">
      <c r="C144" s="12">
        <v>124</v>
      </c>
      <c r="D144" s="13"/>
      <c r="E144" s="14" t="str">
        <f t="shared" si="1"/>
        <v/>
      </c>
      <c r="F144" s="12"/>
      <c r="G144" s="15"/>
      <c r="H144" s="12"/>
      <c r="I144" s="17"/>
      <c r="J144" s="12"/>
    </row>
    <row r="145" s="4" customFormat="1" ht="15" customHeight="1" spans="3:10">
      <c r="C145" s="12">
        <v>125</v>
      </c>
      <c r="D145" s="13"/>
      <c r="E145" s="14" t="str">
        <f t="shared" si="1"/>
        <v/>
      </c>
      <c r="F145" s="12"/>
      <c r="G145" s="15"/>
      <c r="H145" s="12"/>
      <c r="I145" s="17"/>
      <c r="J145" s="12"/>
    </row>
    <row r="146" s="4" customFormat="1" ht="15" customHeight="1" spans="3:10">
      <c r="C146" s="12">
        <v>126</v>
      </c>
      <c r="D146" s="13"/>
      <c r="E146" s="14" t="str">
        <f t="shared" si="1"/>
        <v/>
      </c>
      <c r="F146" s="12"/>
      <c r="G146" s="15"/>
      <c r="H146" s="12"/>
      <c r="I146" s="17"/>
      <c r="J146" s="12"/>
    </row>
    <row r="147" s="4" customFormat="1" ht="15" customHeight="1" spans="3:10">
      <c r="C147" s="12">
        <v>127</v>
      </c>
      <c r="D147" s="13"/>
      <c r="E147" s="14" t="str">
        <f t="shared" si="1"/>
        <v/>
      </c>
      <c r="F147" s="12"/>
      <c r="G147" s="15"/>
      <c r="H147" s="12"/>
      <c r="I147" s="17"/>
      <c r="J147" s="12"/>
    </row>
    <row r="148" s="4" customFormat="1" ht="15" customHeight="1" spans="3:10">
      <c r="C148" s="12">
        <v>128</v>
      </c>
      <c r="D148" s="13"/>
      <c r="E148" s="14" t="str">
        <f t="shared" si="1"/>
        <v/>
      </c>
      <c r="F148" s="12"/>
      <c r="G148" s="15"/>
      <c r="H148" s="12"/>
      <c r="I148" s="17"/>
      <c r="J148" s="12"/>
    </row>
    <row r="149" s="4" customFormat="1" ht="15" customHeight="1" spans="3:10">
      <c r="C149" s="12">
        <v>129</v>
      </c>
      <c r="D149" s="13"/>
      <c r="E149" s="14" t="str">
        <f t="shared" ref="E149:E212" si="2">IF(D149="","",EOMONTH(D149,0))</f>
        <v/>
      </c>
      <c r="F149" s="12"/>
      <c r="G149" s="15"/>
      <c r="H149" s="12"/>
      <c r="I149" s="17"/>
      <c r="J149" s="12"/>
    </row>
    <row r="150" s="4" customFormat="1" ht="15" customHeight="1" spans="3:10">
      <c r="C150" s="12">
        <v>130</v>
      </c>
      <c r="D150" s="13"/>
      <c r="E150" s="14" t="str">
        <f t="shared" si="2"/>
        <v/>
      </c>
      <c r="F150" s="12"/>
      <c r="G150" s="15"/>
      <c r="H150" s="12"/>
      <c r="I150" s="17"/>
      <c r="J150" s="12"/>
    </row>
    <row r="151" s="4" customFormat="1" ht="15" customHeight="1" spans="3:10">
      <c r="C151" s="12">
        <v>131</v>
      </c>
      <c r="D151" s="13"/>
      <c r="E151" s="14" t="str">
        <f t="shared" si="2"/>
        <v/>
      </c>
      <c r="F151" s="12"/>
      <c r="G151" s="15"/>
      <c r="H151" s="12"/>
      <c r="I151" s="17"/>
      <c r="J151" s="12"/>
    </row>
    <row r="152" s="4" customFormat="1" ht="15" customHeight="1" spans="3:10">
      <c r="C152" s="12">
        <v>132</v>
      </c>
      <c r="D152" s="13"/>
      <c r="E152" s="14" t="str">
        <f t="shared" si="2"/>
        <v/>
      </c>
      <c r="F152" s="12"/>
      <c r="G152" s="15"/>
      <c r="H152" s="12"/>
      <c r="I152" s="17"/>
      <c r="J152" s="12"/>
    </row>
    <row r="153" s="4" customFormat="1" ht="15" customHeight="1" spans="3:10">
      <c r="C153" s="12">
        <v>133</v>
      </c>
      <c r="D153" s="13"/>
      <c r="E153" s="14" t="str">
        <f t="shared" si="2"/>
        <v/>
      </c>
      <c r="F153" s="12"/>
      <c r="G153" s="15"/>
      <c r="H153" s="12"/>
      <c r="I153" s="17"/>
      <c r="J153" s="12"/>
    </row>
    <row r="154" s="4" customFormat="1" ht="15" customHeight="1" spans="3:10">
      <c r="C154" s="12">
        <v>134</v>
      </c>
      <c r="D154" s="13"/>
      <c r="E154" s="14" t="str">
        <f t="shared" si="2"/>
        <v/>
      </c>
      <c r="F154" s="12"/>
      <c r="G154" s="15"/>
      <c r="H154" s="12"/>
      <c r="I154" s="17"/>
      <c r="J154" s="12"/>
    </row>
    <row r="155" s="4" customFormat="1" ht="15" customHeight="1" spans="3:10">
      <c r="C155" s="12">
        <v>135</v>
      </c>
      <c r="D155" s="13"/>
      <c r="E155" s="14" t="str">
        <f t="shared" si="2"/>
        <v/>
      </c>
      <c r="F155" s="12"/>
      <c r="G155" s="15"/>
      <c r="H155" s="12"/>
      <c r="I155" s="17"/>
      <c r="J155" s="12"/>
    </row>
    <row r="156" s="4" customFormat="1" ht="15" customHeight="1" spans="3:10">
      <c r="C156" s="12">
        <v>136</v>
      </c>
      <c r="D156" s="13"/>
      <c r="E156" s="14" t="str">
        <f t="shared" si="2"/>
        <v/>
      </c>
      <c r="F156" s="12"/>
      <c r="G156" s="15"/>
      <c r="H156" s="12"/>
      <c r="I156" s="17"/>
      <c r="J156" s="12"/>
    </row>
    <row r="157" s="4" customFormat="1" ht="15" customHeight="1" spans="3:10">
      <c r="C157" s="12">
        <v>137</v>
      </c>
      <c r="D157" s="13"/>
      <c r="E157" s="14" t="str">
        <f t="shared" si="2"/>
        <v/>
      </c>
      <c r="F157" s="12"/>
      <c r="G157" s="15"/>
      <c r="H157" s="12"/>
      <c r="I157" s="17"/>
      <c r="J157" s="12"/>
    </row>
    <row r="158" s="4" customFormat="1" ht="15" customHeight="1" spans="3:10">
      <c r="C158" s="12">
        <v>138</v>
      </c>
      <c r="D158" s="13"/>
      <c r="E158" s="14" t="str">
        <f t="shared" si="2"/>
        <v/>
      </c>
      <c r="F158" s="12"/>
      <c r="G158" s="15"/>
      <c r="H158" s="12"/>
      <c r="I158" s="17"/>
      <c r="J158" s="12"/>
    </row>
    <row r="159" s="4" customFormat="1" ht="15" customHeight="1" spans="3:10">
      <c r="C159" s="12">
        <v>139</v>
      </c>
      <c r="D159" s="13"/>
      <c r="E159" s="14" t="str">
        <f t="shared" si="2"/>
        <v/>
      </c>
      <c r="F159" s="12"/>
      <c r="G159" s="15"/>
      <c r="H159" s="12"/>
      <c r="I159" s="17"/>
      <c r="J159" s="12"/>
    </row>
    <row r="160" s="4" customFormat="1" ht="15" customHeight="1" spans="3:10">
      <c r="C160" s="12">
        <v>140</v>
      </c>
      <c r="D160" s="13"/>
      <c r="E160" s="14" t="str">
        <f t="shared" si="2"/>
        <v/>
      </c>
      <c r="F160" s="12"/>
      <c r="G160" s="15"/>
      <c r="H160" s="12"/>
      <c r="I160" s="17"/>
      <c r="J160" s="12"/>
    </row>
    <row r="161" s="4" customFormat="1" ht="15" customHeight="1" spans="3:10">
      <c r="C161" s="12">
        <v>141</v>
      </c>
      <c r="D161" s="13"/>
      <c r="E161" s="14" t="str">
        <f t="shared" si="2"/>
        <v/>
      </c>
      <c r="F161" s="12"/>
      <c r="G161" s="15"/>
      <c r="H161" s="12"/>
      <c r="I161" s="17"/>
      <c r="J161" s="12"/>
    </row>
    <row r="162" s="4" customFormat="1" ht="15" customHeight="1" spans="3:10">
      <c r="C162" s="12">
        <v>142</v>
      </c>
      <c r="D162" s="13"/>
      <c r="E162" s="14" t="str">
        <f t="shared" si="2"/>
        <v/>
      </c>
      <c r="F162" s="12"/>
      <c r="G162" s="15"/>
      <c r="H162" s="12"/>
      <c r="I162" s="17"/>
      <c r="J162" s="12"/>
    </row>
    <row r="163" s="4" customFormat="1" ht="15" customHeight="1" spans="3:10">
      <c r="C163" s="12">
        <v>143</v>
      </c>
      <c r="D163" s="13"/>
      <c r="E163" s="14" t="str">
        <f t="shared" si="2"/>
        <v/>
      </c>
      <c r="F163" s="12"/>
      <c r="G163" s="15"/>
      <c r="H163" s="12"/>
      <c r="I163" s="17"/>
      <c r="J163" s="12"/>
    </row>
    <row r="164" s="4" customFormat="1" ht="15" customHeight="1" spans="3:10">
      <c r="C164" s="12">
        <v>144</v>
      </c>
      <c r="D164" s="13"/>
      <c r="E164" s="14" t="str">
        <f t="shared" si="2"/>
        <v/>
      </c>
      <c r="F164" s="12"/>
      <c r="G164" s="15"/>
      <c r="H164" s="12"/>
      <c r="I164" s="17"/>
      <c r="J164" s="12"/>
    </row>
    <row r="165" s="4" customFormat="1" ht="15" customHeight="1" spans="3:10">
      <c r="C165" s="12">
        <v>145</v>
      </c>
      <c r="D165" s="13"/>
      <c r="E165" s="14" t="str">
        <f t="shared" si="2"/>
        <v/>
      </c>
      <c r="F165" s="12"/>
      <c r="G165" s="15"/>
      <c r="H165" s="12"/>
      <c r="I165" s="17"/>
      <c r="J165" s="12"/>
    </row>
    <row r="166" s="4" customFormat="1" ht="15" customHeight="1" spans="3:10">
      <c r="C166" s="12">
        <v>146</v>
      </c>
      <c r="D166" s="13"/>
      <c r="E166" s="14" t="str">
        <f t="shared" si="2"/>
        <v/>
      </c>
      <c r="F166" s="12"/>
      <c r="G166" s="15"/>
      <c r="H166" s="12"/>
      <c r="I166" s="17"/>
      <c r="J166" s="12"/>
    </row>
    <row r="167" s="4" customFormat="1" ht="15" customHeight="1" spans="3:10">
      <c r="C167" s="12">
        <v>147</v>
      </c>
      <c r="D167" s="13"/>
      <c r="E167" s="14" t="str">
        <f t="shared" si="2"/>
        <v/>
      </c>
      <c r="F167" s="12"/>
      <c r="G167" s="15"/>
      <c r="H167" s="12"/>
      <c r="I167" s="17"/>
      <c r="J167" s="12"/>
    </row>
    <row r="168" s="4" customFormat="1" ht="15" customHeight="1" spans="3:10">
      <c r="C168" s="12">
        <v>148</v>
      </c>
      <c r="D168" s="13"/>
      <c r="E168" s="14" t="str">
        <f t="shared" si="2"/>
        <v/>
      </c>
      <c r="F168" s="12"/>
      <c r="G168" s="15"/>
      <c r="H168" s="12"/>
      <c r="I168" s="17"/>
      <c r="J168" s="12"/>
    </row>
    <row r="169" s="4" customFormat="1" ht="15" customHeight="1" spans="3:10">
      <c r="C169" s="12">
        <v>149</v>
      </c>
      <c r="D169" s="13"/>
      <c r="E169" s="14" t="str">
        <f t="shared" si="2"/>
        <v/>
      </c>
      <c r="F169" s="12"/>
      <c r="G169" s="15"/>
      <c r="H169" s="12"/>
      <c r="I169" s="17"/>
      <c r="J169" s="12"/>
    </row>
    <row r="170" s="4" customFormat="1" ht="15" customHeight="1" spans="3:10">
      <c r="C170" s="12">
        <v>150</v>
      </c>
      <c r="D170" s="13"/>
      <c r="E170" s="14" t="str">
        <f t="shared" si="2"/>
        <v/>
      </c>
      <c r="F170" s="12"/>
      <c r="G170" s="15"/>
      <c r="H170" s="12"/>
      <c r="I170" s="17"/>
      <c r="J170" s="12"/>
    </row>
    <row r="171" s="4" customFormat="1" ht="15" customHeight="1" spans="3:10">
      <c r="C171" s="12">
        <v>151</v>
      </c>
      <c r="D171" s="13"/>
      <c r="E171" s="14" t="str">
        <f t="shared" si="2"/>
        <v/>
      </c>
      <c r="F171" s="12"/>
      <c r="G171" s="15"/>
      <c r="H171" s="12"/>
      <c r="I171" s="17"/>
      <c r="J171" s="12"/>
    </row>
    <row r="172" s="4" customFormat="1" ht="15" customHeight="1" spans="3:10">
      <c r="C172" s="12">
        <v>152</v>
      </c>
      <c r="D172" s="13"/>
      <c r="E172" s="14" t="str">
        <f t="shared" si="2"/>
        <v/>
      </c>
      <c r="F172" s="12"/>
      <c r="G172" s="15"/>
      <c r="H172" s="12"/>
      <c r="I172" s="17"/>
      <c r="J172" s="12"/>
    </row>
    <row r="173" s="4" customFormat="1" ht="15" customHeight="1" spans="3:10">
      <c r="C173" s="12">
        <v>153</v>
      </c>
      <c r="D173" s="13"/>
      <c r="E173" s="14" t="str">
        <f t="shared" si="2"/>
        <v/>
      </c>
      <c r="F173" s="12"/>
      <c r="G173" s="15"/>
      <c r="H173" s="12"/>
      <c r="I173" s="17"/>
      <c r="J173" s="12"/>
    </row>
    <row r="174" s="4" customFormat="1" ht="15" customHeight="1" spans="3:10">
      <c r="C174" s="12">
        <v>154</v>
      </c>
      <c r="D174" s="13"/>
      <c r="E174" s="14" t="str">
        <f t="shared" si="2"/>
        <v/>
      </c>
      <c r="F174" s="12"/>
      <c r="G174" s="15"/>
      <c r="H174" s="12"/>
      <c r="I174" s="17"/>
      <c r="J174" s="12"/>
    </row>
    <row r="175" s="4" customFormat="1" ht="15" customHeight="1" spans="3:10">
      <c r="C175" s="12">
        <v>155</v>
      </c>
      <c r="D175" s="13"/>
      <c r="E175" s="14" t="str">
        <f t="shared" si="2"/>
        <v/>
      </c>
      <c r="F175" s="12"/>
      <c r="G175" s="15"/>
      <c r="H175" s="12"/>
      <c r="I175" s="17"/>
      <c r="J175" s="12"/>
    </row>
    <row r="176" s="4" customFormat="1" ht="15" customHeight="1" spans="3:10">
      <c r="C176" s="12">
        <v>156</v>
      </c>
      <c r="D176" s="13"/>
      <c r="E176" s="14" t="str">
        <f t="shared" si="2"/>
        <v/>
      </c>
      <c r="F176" s="12"/>
      <c r="G176" s="15"/>
      <c r="H176" s="12"/>
      <c r="I176" s="17"/>
      <c r="J176" s="12"/>
    </row>
    <row r="177" s="4" customFormat="1" ht="15" customHeight="1" spans="3:10">
      <c r="C177" s="12">
        <v>157</v>
      </c>
      <c r="D177" s="13"/>
      <c r="E177" s="14" t="str">
        <f t="shared" si="2"/>
        <v/>
      </c>
      <c r="F177" s="12"/>
      <c r="G177" s="15"/>
      <c r="H177" s="12"/>
      <c r="I177" s="17"/>
      <c r="J177" s="12"/>
    </row>
    <row r="178" s="4" customFormat="1" ht="15" customHeight="1" spans="3:10">
      <c r="C178" s="12">
        <v>158</v>
      </c>
      <c r="D178" s="13"/>
      <c r="E178" s="14" t="str">
        <f t="shared" si="2"/>
        <v/>
      </c>
      <c r="F178" s="12"/>
      <c r="G178" s="15"/>
      <c r="H178" s="12"/>
      <c r="I178" s="17"/>
      <c r="J178" s="12"/>
    </row>
    <row r="179" s="4" customFormat="1" ht="15" customHeight="1" spans="3:10">
      <c r="C179" s="12">
        <v>159</v>
      </c>
      <c r="D179" s="13"/>
      <c r="E179" s="14" t="str">
        <f t="shared" si="2"/>
        <v/>
      </c>
      <c r="F179" s="12"/>
      <c r="G179" s="15"/>
      <c r="H179" s="12"/>
      <c r="I179" s="17"/>
      <c r="J179" s="12"/>
    </row>
    <row r="180" s="4" customFormat="1" ht="15" customHeight="1" spans="3:10">
      <c r="C180" s="12">
        <v>160</v>
      </c>
      <c r="D180" s="13"/>
      <c r="E180" s="14" t="str">
        <f t="shared" si="2"/>
        <v/>
      </c>
      <c r="F180" s="12"/>
      <c r="G180" s="15"/>
      <c r="H180" s="12"/>
      <c r="I180" s="17"/>
      <c r="J180" s="12"/>
    </row>
    <row r="181" s="4" customFormat="1" ht="15" customHeight="1" spans="3:10">
      <c r="C181" s="12">
        <v>161</v>
      </c>
      <c r="D181" s="13"/>
      <c r="E181" s="14" t="str">
        <f t="shared" si="2"/>
        <v/>
      </c>
      <c r="F181" s="12"/>
      <c r="G181" s="15"/>
      <c r="H181" s="12"/>
      <c r="I181" s="17"/>
      <c r="J181" s="12"/>
    </row>
    <row r="182" s="4" customFormat="1" ht="15" customHeight="1" spans="3:10">
      <c r="C182" s="12">
        <v>162</v>
      </c>
      <c r="D182" s="13"/>
      <c r="E182" s="14" t="str">
        <f t="shared" si="2"/>
        <v/>
      </c>
      <c r="F182" s="12"/>
      <c r="G182" s="15"/>
      <c r="H182" s="12"/>
      <c r="I182" s="17"/>
      <c r="J182" s="12"/>
    </row>
    <row r="183" s="4" customFormat="1" ht="15" customHeight="1" spans="3:10">
      <c r="C183" s="12">
        <v>163</v>
      </c>
      <c r="D183" s="13"/>
      <c r="E183" s="14" t="str">
        <f t="shared" si="2"/>
        <v/>
      </c>
      <c r="F183" s="12"/>
      <c r="G183" s="15"/>
      <c r="H183" s="12"/>
      <c r="I183" s="17"/>
      <c r="J183" s="12"/>
    </row>
    <row r="184" s="4" customFormat="1" ht="15" customHeight="1" spans="3:10">
      <c r="C184" s="12">
        <v>164</v>
      </c>
      <c r="D184" s="13"/>
      <c r="E184" s="14" t="str">
        <f t="shared" si="2"/>
        <v/>
      </c>
      <c r="F184" s="12"/>
      <c r="G184" s="15"/>
      <c r="H184" s="12"/>
      <c r="I184" s="17"/>
      <c r="J184" s="12"/>
    </row>
    <row r="185" s="4" customFormat="1" ht="15" customHeight="1" spans="3:10">
      <c r="C185" s="12">
        <v>165</v>
      </c>
      <c r="D185" s="13"/>
      <c r="E185" s="14" t="str">
        <f t="shared" si="2"/>
        <v/>
      </c>
      <c r="F185" s="12"/>
      <c r="G185" s="15"/>
      <c r="H185" s="12"/>
      <c r="I185" s="17"/>
      <c r="J185" s="12"/>
    </row>
    <row r="186" s="4" customFormat="1" ht="15" customHeight="1" spans="3:10">
      <c r="C186" s="12">
        <v>166</v>
      </c>
      <c r="D186" s="13"/>
      <c r="E186" s="14" t="str">
        <f t="shared" si="2"/>
        <v/>
      </c>
      <c r="F186" s="12"/>
      <c r="G186" s="15"/>
      <c r="H186" s="12"/>
      <c r="I186" s="17"/>
      <c r="J186" s="12"/>
    </row>
    <row r="187" s="4" customFormat="1" ht="15" customHeight="1" spans="3:10">
      <c r="C187" s="12">
        <v>167</v>
      </c>
      <c r="D187" s="13"/>
      <c r="E187" s="14" t="str">
        <f t="shared" si="2"/>
        <v/>
      </c>
      <c r="F187" s="12"/>
      <c r="G187" s="15"/>
      <c r="H187" s="12"/>
      <c r="I187" s="17"/>
      <c r="J187" s="12"/>
    </row>
    <row r="188" s="4" customFormat="1" ht="15" customHeight="1" spans="3:10">
      <c r="C188" s="12">
        <v>168</v>
      </c>
      <c r="D188" s="13"/>
      <c r="E188" s="14" t="str">
        <f t="shared" si="2"/>
        <v/>
      </c>
      <c r="F188" s="12"/>
      <c r="G188" s="15"/>
      <c r="H188" s="12"/>
      <c r="I188" s="17"/>
      <c r="J188" s="12"/>
    </row>
    <row r="189" s="4" customFormat="1" ht="15" customHeight="1" spans="3:10">
      <c r="C189" s="12">
        <v>169</v>
      </c>
      <c r="D189" s="13"/>
      <c r="E189" s="14" t="str">
        <f t="shared" si="2"/>
        <v/>
      </c>
      <c r="F189" s="12"/>
      <c r="G189" s="15"/>
      <c r="H189" s="12"/>
      <c r="I189" s="17"/>
      <c r="J189" s="12"/>
    </row>
    <row r="190" s="4" customFormat="1" ht="15" customHeight="1" spans="3:10">
      <c r="C190" s="12">
        <v>170</v>
      </c>
      <c r="D190" s="13"/>
      <c r="E190" s="14" t="str">
        <f t="shared" si="2"/>
        <v/>
      </c>
      <c r="F190" s="12"/>
      <c r="G190" s="15"/>
      <c r="H190" s="12"/>
      <c r="I190" s="17"/>
      <c r="J190" s="12"/>
    </row>
    <row r="191" s="4" customFormat="1" ht="15" customHeight="1" spans="3:10">
      <c r="C191" s="12">
        <v>171</v>
      </c>
      <c r="D191" s="13"/>
      <c r="E191" s="14" t="str">
        <f t="shared" si="2"/>
        <v/>
      </c>
      <c r="F191" s="12"/>
      <c r="G191" s="15"/>
      <c r="H191" s="12"/>
      <c r="I191" s="17"/>
      <c r="J191" s="12"/>
    </row>
    <row r="192" s="4" customFormat="1" ht="15" customHeight="1" spans="3:10">
      <c r="C192" s="12">
        <v>172</v>
      </c>
      <c r="D192" s="13"/>
      <c r="E192" s="14" t="str">
        <f t="shared" si="2"/>
        <v/>
      </c>
      <c r="F192" s="12"/>
      <c r="G192" s="15"/>
      <c r="H192" s="12"/>
      <c r="I192" s="17"/>
      <c r="J192" s="12"/>
    </row>
    <row r="193" s="4" customFormat="1" ht="15" customHeight="1" spans="3:10">
      <c r="C193" s="12">
        <v>173</v>
      </c>
      <c r="D193" s="13"/>
      <c r="E193" s="14" t="str">
        <f t="shared" si="2"/>
        <v/>
      </c>
      <c r="F193" s="12"/>
      <c r="G193" s="15"/>
      <c r="H193" s="12"/>
      <c r="I193" s="17"/>
      <c r="J193" s="12"/>
    </row>
    <row r="194" s="4" customFormat="1" ht="15" customHeight="1" spans="3:10">
      <c r="C194" s="12">
        <v>174</v>
      </c>
      <c r="D194" s="13"/>
      <c r="E194" s="14" t="str">
        <f t="shared" si="2"/>
        <v/>
      </c>
      <c r="F194" s="12"/>
      <c r="G194" s="15"/>
      <c r="H194" s="12"/>
      <c r="I194" s="17"/>
      <c r="J194" s="12"/>
    </row>
    <row r="195" s="4" customFormat="1" ht="15" customHeight="1" spans="3:10">
      <c r="C195" s="12">
        <v>175</v>
      </c>
      <c r="D195" s="13"/>
      <c r="E195" s="14" t="str">
        <f t="shared" si="2"/>
        <v/>
      </c>
      <c r="F195" s="12"/>
      <c r="G195" s="15"/>
      <c r="H195" s="12"/>
      <c r="I195" s="17"/>
      <c r="J195" s="12"/>
    </row>
    <row r="196" s="4" customFormat="1" ht="15" customHeight="1" spans="3:10">
      <c r="C196" s="12">
        <v>176</v>
      </c>
      <c r="D196" s="13"/>
      <c r="E196" s="14" t="str">
        <f t="shared" si="2"/>
        <v/>
      </c>
      <c r="F196" s="12"/>
      <c r="G196" s="15"/>
      <c r="H196" s="12"/>
      <c r="I196" s="17"/>
      <c r="J196" s="12"/>
    </row>
    <row r="197" s="4" customFormat="1" ht="15" customHeight="1" spans="3:10">
      <c r="C197" s="12">
        <v>177</v>
      </c>
      <c r="D197" s="13"/>
      <c r="E197" s="14" t="str">
        <f t="shared" si="2"/>
        <v/>
      </c>
      <c r="F197" s="12"/>
      <c r="G197" s="15"/>
      <c r="H197" s="12"/>
      <c r="I197" s="17"/>
      <c r="J197" s="12"/>
    </row>
    <row r="198" s="4" customFormat="1" ht="15" customHeight="1" spans="3:10">
      <c r="C198" s="12">
        <v>178</v>
      </c>
      <c r="D198" s="13"/>
      <c r="E198" s="14" t="str">
        <f t="shared" si="2"/>
        <v/>
      </c>
      <c r="F198" s="12"/>
      <c r="G198" s="15"/>
      <c r="H198" s="12"/>
      <c r="I198" s="17"/>
      <c r="J198" s="12"/>
    </row>
    <row r="199" s="4" customFormat="1" ht="15" customHeight="1" spans="3:10">
      <c r="C199" s="12">
        <v>179</v>
      </c>
      <c r="D199" s="13"/>
      <c r="E199" s="14" t="str">
        <f t="shared" si="2"/>
        <v/>
      </c>
      <c r="F199" s="12"/>
      <c r="G199" s="15"/>
      <c r="H199" s="12"/>
      <c r="I199" s="17"/>
      <c r="J199" s="12"/>
    </row>
    <row r="200" s="4" customFormat="1" ht="15" customHeight="1" spans="3:10">
      <c r="C200" s="12">
        <v>180</v>
      </c>
      <c r="D200" s="13"/>
      <c r="E200" s="14" t="str">
        <f t="shared" si="2"/>
        <v/>
      </c>
      <c r="F200" s="12"/>
      <c r="G200" s="15"/>
      <c r="H200" s="12"/>
      <c r="I200" s="17"/>
      <c r="J200" s="12"/>
    </row>
    <row r="201" s="4" customFormat="1" ht="15" customHeight="1" spans="3:10">
      <c r="C201" s="12">
        <v>181</v>
      </c>
      <c r="D201" s="13"/>
      <c r="E201" s="14" t="str">
        <f t="shared" si="2"/>
        <v/>
      </c>
      <c r="F201" s="12"/>
      <c r="G201" s="15"/>
      <c r="H201" s="12"/>
      <c r="I201" s="17"/>
      <c r="J201" s="12"/>
    </row>
    <row r="202" s="4" customFormat="1" ht="15" customHeight="1" spans="3:10">
      <c r="C202" s="12">
        <v>182</v>
      </c>
      <c r="D202" s="13"/>
      <c r="E202" s="14" t="str">
        <f t="shared" si="2"/>
        <v/>
      </c>
      <c r="F202" s="12"/>
      <c r="G202" s="15"/>
      <c r="H202" s="12"/>
      <c r="I202" s="17"/>
      <c r="J202" s="12"/>
    </row>
    <row r="203" s="4" customFormat="1" ht="15" customHeight="1" spans="3:10">
      <c r="C203" s="12">
        <v>183</v>
      </c>
      <c r="D203" s="13"/>
      <c r="E203" s="14" t="str">
        <f t="shared" si="2"/>
        <v/>
      </c>
      <c r="F203" s="12"/>
      <c r="G203" s="15"/>
      <c r="H203" s="12"/>
      <c r="I203" s="17"/>
      <c r="J203" s="12"/>
    </row>
    <row r="204" s="4" customFormat="1" ht="15" customHeight="1" spans="3:10">
      <c r="C204" s="12">
        <v>184</v>
      </c>
      <c r="D204" s="13"/>
      <c r="E204" s="14" t="str">
        <f t="shared" si="2"/>
        <v/>
      </c>
      <c r="F204" s="12"/>
      <c r="G204" s="15"/>
      <c r="H204" s="12"/>
      <c r="I204" s="17"/>
      <c r="J204" s="12"/>
    </row>
    <row r="205" s="4" customFormat="1" ht="15" customHeight="1" spans="3:10">
      <c r="C205" s="12">
        <v>185</v>
      </c>
      <c r="D205" s="13"/>
      <c r="E205" s="14" t="str">
        <f t="shared" si="2"/>
        <v/>
      </c>
      <c r="F205" s="12"/>
      <c r="G205" s="15"/>
      <c r="H205" s="12"/>
      <c r="I205" s="17"/>
      <c r="J205" s="12"/>
    </row>
    <row r="206" s="4" customFormat="1" ht="15" customHeight="1" spans="3:10">
      <c r="C206" s="12">
        <v>186</v>
      </c>
      <c r="D206" s="13"/>
      <c r="E206" s="14" t="str">
        <f t="shared" si="2"/>
        <v/>
      </c>
      <c r="F206" s="12"/>
      <c r="G206" s="15"/>
      <c r="H206" s="12"/>
      <c r="I206" s="17"/>
      <c r="J206" s="12"/>
    </row>
    <row r="207" s="4" customFormat="1" ht="15" customHeight="1" spans="3:10">
      <c r="C207" s="12">
        <v>187</v>
      </c>
      <c r="D207" s="13"/>
      <c r="E207" s="14" t="str">
        <f t="shared" si="2"/>
        <v/>
      </c>
      <c r="F207" s="12"/>
      <c r="G207" s="15"/>
      <c r="H207" s="12"/>
      <c r="I207" s="17"/>
      <c r="J207" s="12"/>
    </row>
    <row r="208" s="4" customFormat="1" ht="15" customHeight="1" spans="3:10">
      <c r="C208" s="12">
        <v>188</v>
      </c>
      <c r="D208" s="13"/>
      <c r="E208" s="14" t="str">
        <f t="shared" si="2"/>
        <v/>
      </c>
      <c r="F208" s="12"/>
      <c r="G208" s="15"/>
      <c r="H208" s="12"/>
      <c r="I208" s="17"/>
      <c r="J208" s="12"/>
    </row>
    <row r="209" s="4" customFormat="1" ht="15" customHeight="1" spans="3:10">
      <c r="C209" s="12">
        <v>189</v>
      </c>
      <c r="D209" s="13"/>
      <c r="E209" s="14" t="str">
        <f t="shared" si="2"/>
        <v/>
      </c>
      <c r="F209" s="12"/>
      <c r="G209" s="15"/>
      <c r="H209" s="12"/>
      <c r="I209" s="17"/>
      <c r="J209" s="12"/>
    </row>
    <row r="210" s="4" customFormat="1" ht="15" customHeight="1" spans="3:10">
      <c r="C210" s="12">
        <v>190</v>
      </c>
      <c r="D210" s="13"/>
      <c r="E210" s="14" t="str">
        <f t="shared" si="2"/>
        <v/>
      </c>
      <c r="F210" s="12"/>
      <c r="G210" s="15"/>
      <c r="H210" s="12"/>
      <c r="I210" s="17"/>
      <c r="J210" s="12"/>
    </row>
    <row r="211" s="4" customFormat="1" ht="15" customHeight="1" spans="3:10">
      <c r="C211" s="12">
        <v>191</v>
      </c>
      <c r="D211" s="13"/>
      <c r="E211" s="14" t="str">
        <f t="shared" si="2"/>
        <v/>
      </c>
      <c r="F211" s="12"/>
      <c r="G211" s="15"/>
      <c r="H211" s="12"/>
      <c r="I211" s="17"/>
      <c r="J211" s="12"/>
    </row>
    <row r="212" s="4" customFormat="1" ht="15" customHeight="1" spans="3:10">
      <c r="C212" s="12">
        <v>192</v>
      </c>
      <c r="D212" s="13"/>
      <c r="E212" s="14" t="str">
        <f t="shared" si="2"/>
        <v/>
      </c>
      <c r="F212" s="12"/>
      <c r="G212" s="15"/>
      <c r="H212" s="12"/>
      <c r="I212" s="17"/>
      <c r="J212" s="12"/>
    </row>
    <row r="213" s="4" customFormat="1" ht="15" customHeight="1" spans="3:10">
      <c r="C213" s="12">
        <v>193</v>
      </c>
      <c r="D213" s="13"/>
      <c r="E213" s="14" t="str">
        <f t="shared" ref="E213:E220" si="3">IF(D213="","",EOMONTH(D213,0))</f>
        <v/>
      </c>
      <c r="F213" s="12"/>
      <c r="G213" s="15"/>
      <c r="H213" s="12"/>
      <c r="I213" s="17"/>
      <c r="J213" s="12"/>
    </row>
    <row r="214" s="4" customFormat="1" ht="15" customHeight="1" spans="3:10">
      <c r="C214" s="12">
        <v>194</v>
      </c>
      <c r="D214" s="13"/>
      <c r="E214" s="14" t="str">
        <f t="shared" si="3"/>
        <v/>
      </c>
      <c r="F214" s="12"/>
      <c r="G214" s="15"/>
      <c r="H214" s="12"/>
      <c r="I214" s="17"/>
      <c r="J214" s="12"/>
    </row>
    <row r="215" s="4" customFormat="1" ht="15" customHeight="1" spans="3:10">
      <c r="C215" s="12">
        <v>195</v>
      </c>
      <c r="D215" s="13"/>
      <c r="E215" s="14" t="str">
        <f t="shared" si="3"/>
        <v/>
      </c>
      <c r="F215" s="12"/>
      <c r="G215" s="15"/>
      <c r="H215" s="12"/>
      <c r="I215" s="17"/>
      <c r="J215" s="12"/>
    </row>
    <row r="216" s="4" customFormat="1" ht="15" customHeight="1" spans="3:10">
      <c r="C216" s="12">
        <v>196</v>
      </c>
      <c r="D216" s="13"/>
      <c r="E216" s="14" t="str">
        <f t="shared" si="3"/>
        <v/>
      </c>
      <c r="F216" s="12"/>
      <c r="G216" s="15"/>
      <c r="H216" s="12"/>
      <c r="I216" s="17"/>
      <c r="J216" s="12"/>
    </row>
    <row r="217" s="4" customFormat="1" ht="15" customHeight="1" spans="3:10">
      <c r="C217" s="12">
        <v>197</v>
      </c>
      <c r="D217" s="13"/>
      <c r="E217" s="14" t="str">
        <f t="shared" si="3"/>
        <v/>
      </c>
      <c r="F217" s="12"/>
      <c r="G217" s="15"/>
      <c r="H217" s="12"/>
      <c r="I217" s="17"/>
      <c r="J217" s="12"/>
    </row>
    <row r="218" s="4" customFormat="1" ht="15" customHeight="1" spans="3:10">
      <c r="C218" s="12">
        <v>198</v>
      </c>
      <c r="D218" s="13"/>
      <c r="E218" s="14" t="str">
        <f t="shared" si="3"/>
        <v/>
      </c>
      <c r="F218" s="12"/>
      <c r="G218" s="15"/>
      <c r="H218" s="12"/>
      <c r="I218" s="17"/>
      <c r="J218" s="12"/>
    </row>
    <row r="219" s="4" customFormat="1" ht="15" customHeight="1" spans="3:10">
      <c r="C219" s="12">
        <v>199</v>
      </c>
      <c r="D219" s="13"/>
      <c r="E219" s="14" t="str">
        <f t="shared" si="3"/>
        <v/>
      </c>
      <c r="F219" s="12"/>
      <c r="G219" s="15"/>
      <c r="H219" s="12"/>
      <c r="I219" s="17"/>
      <c r="J219" s="12"/>
    </row>
    <row r="220" s="4" customFormat="1" ht="15" customHeight="1" spans="3:10">
      <c r="C220" s="18">
        <v>200</v>
      </c>
      <c r="D220" s="13"/>
      <c r="E220" s="19" t="str">
        <f t="shared" si="3"/>
        <v/>
      </c>
      <c r="F220" s="18"/>
      <c r="G220" s="15"/>
      <c r="H220" s="18"/>
      <c r="I220" s="20"/>
      <c r="J220" s="18"/>
    </row>
    <row r="221" ht="13.5"/>
  </sheetData>
  <conditionalFormatting sqref="G14">
    <cfRule type="iconSet" priority="2">
      <iconSet iconSet="3Symbols">
        <cfvo type="percent" val="0"/>
        <cfvo type="percent" val="33"/>
        <cfvo type="percent" val="67"/>
      </iconSet>
    </cfRule>
  </conditionalFormatting>
  <dataValidations count="2">
    <dataValidation type="list" allowBlank="1" showInputMessage="1" showErrorMessage="1" sqref="G21 G22 G23 G24 G25 G26:G220">
      <formula1>CONFIGURÇÃO!$E$4:$E$17</formula1>
    </dataValidation>
    <dataValidation type="list" allowBlank="1" showInputMessage="1" showErrorMessage="1" sqref="F21:F220">
      <formula1>CONFIGURÇÃO!$A$19:$A$20</formula1>
    </dataValidation>
  </dataValidation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0"/>
  <sheetViews>
    <sheetView workbookViewId="0">
      <selection activeCell="E4" sqref="E4:E17"/>
    </sheetView>
  </sheetViews>
  <sheetFormatPr defaultColWidth="9.14285714285714" defaultRowHeight="12.75"/>
  <cols>
    <col min="1" max="1" width="11.1428571428571"/>
  </cols>
  <sheetData>
    <row r="2" spans="2:2">
      <c r="B2" t="s">
        <v>54</v>
      </c>
    </row>
    <row r="3" spans="1:2">
      <c r="A3" t="s">
        <v>55</v>
      </c>
      <c r="B3">
        <v>2025</v>
      </c>
    </row>
    <row r="4" ht="15.75" spans="1:9">
      <c r="A4" s="1" t="s">
        <v>56</v>
      </c>
      <c r="E4" s="2" t="s">
        <v>12</v>
      </c>
      <c r="I4" t="s">
        <v>57</v>
      </c>
    </row>
    <row r="5" ht="15.75" spans="1:5">
      <c r="A5" s="1">
        <f>DATE(B3,1,31)</f>
        <v>45688</v>
      </c>
      <c r="E5" s="2" t="s">
        <v>14</v>
      </c>
    </row>
    <row r="6" ht="15.75" spans="1:5">
      <c r="A6" s="1">
        <f>EOMONTH(A5,1)</f>
        <v>45716</v>
      </c>
      <c r="E6" s="2" t="s">
        <v>16</v>
      </c>
    </row>
    <row r="7" ht="15.75" spans="1:5">
      <c r="A7" s="1">
        <f t="shared" ref="A7:A17" si="0">EOMONTH(A6,1)</f>
        <v>45747</v>
      </c>
      <c r="E7" s="2" t="s">
        <v>18</v>
      </c>
    </row>
    <row r="8" ht="15.75" spans="1:5">
      <c r="A8" s="1">
        <f t="shared" si="0"/>
        <v>45777</v>
      </c>
      <c r="E8" s="2" t="s">
        <v>20</v>
      </c>
    </row>
    <row r="9" ht="15.75" spans="1:5">
      <c r="A9" s="1">
        <f t="shared" si="0"/>
        <v>45808</v>
      </c>
      <c r="E9" s="3" t="s">
        <v>13</v>
      </c>
    </row>
    <row r="10" ht="15.75" spans="1:5">
      <c r="A10" s="1">
        <f t="shared" si="0"/>
        <v>45838</v>
      </c>
      <c r="E10" s="3" t="s">
        <v>15</v>
      </c>
    </row>
    <row r="11" ht="15.75" spans="1:5">
      <c r="A11" s="1">
        <f t="shared" si="0"/>
        <v>45869</v>
      </c>
      <c r="E11" s="3" t="s">
        <v>17</v>
      </c>
    </row>
    <row r="12" ht="15.75" spans="1:5">
      <c r="A12" s="1">
        <f t="shared" si="0"/>
        <v>45900</v>
      </c>
      <c r="E12" s="3" t="s">
        <v>19</v>
      </c>
    </row>
    <row r="13" ht="15.75" spans="1:5">
      <c r="A13" s="1">
        <f t="shared" si="0"/>
        <v>45930</v>
      </c>
      <c r="E13" s="3" t="s">
        <v>21</v>
      </c>
    </row>
    <row r="14" ht="15.75" spans="1:5">
      <c r="A14" s="1">
        <f t="shared" si="0"/>
        <v>45961</v>
      </c>
      <c r="E14" s="3" t="s">
        <v>22</v>
      </c>
    </row>
    <row r="15" ht="15.75" spans="1:5">
      <c r="A15" s="1">
        <f t="shared" si="0"/>
        <v>45991</v>
      </c>
      <c r="E15" s="3" t="s">
        <v>23</v>
      </c>
    </row>
    <row r="16" ht="15.75" spans="1:5">
      <c r="A16" s="1">
        <f t="shared" si="0"/>
        <v>46022</v>
      </c>
      <c r="E16" s="3" t="s">
        <v>24</v>
      </c>
    </row>
    <row r="17" ht="15.75" spans="5:5">
      <c r="E17" s="2" t="s">
        <v>46</v>
      </c>
    </row>
    <row r="19" spans="1:1">
      <c r="A19" t="s">
        <v>45</v>
      </c>
    </row>
    <row r="20" spans="1:1">
      <c r="A20" t="s">
        <v>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PainelPrincipal</vt:lpstr>
      <vt:lpstr>Orçamento</vt:lpstr>
      <vt:lpstr>Registros</vt:lpstr>
      <vt:lpstr>CONFIGURÇÃO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salat</dc:creator>
  <cp:lastModifiedBy>salat</cp:lastModifiedBy>
  <dcterms:created xsi:type="dcterms:W3CDTF">2025-02-26T12:31:00Z</dcterms:created>
  <dcterms:modified xsi:type="dcterms:W3CDTF">2025-02-26T20:21:10Z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25BB4F649EB84C62A378BAA0859CD698_11</vt:lpwstr>
  </property>
  <property fmtid="{D5CDD505-2E9C-101B-9397-08002B2CF9AE}" pid="3" name="KSOProductBuildVer">
    <vt:lpwstr>1046-12.2.0.19805</vt:lpwstr>
  </property>
</Properties>
</file>